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ajno\OneDrive\Plocha\Nová složka\"/>
    </mc:Choice>
  </mc:AlternateContent>
  <bookViews>
    <workbookView xWindow="0" yWindow="0" windowWidth="0" windowHeight="0"/>
  </bookViews>
  <sheets>
    <sheet name="Rekapitulace stavby" sheetId="1" r:id="rId1"/>
    <sheet name="SO01 - Prováděné práce" sheetId="2" r:id="rId2"/>
    <sheet name="SO02 - Vedlejší rozpočtov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'SO01 - Prováděné práce'!$C$130:$K$670</definedName>
    <definedName name="_xlnm.Print_Area" localSheetId="1">'SO01 - Prováděné práce'!$C$4:$J$76,'SO01 - Prováděné práce'!$C$82:$J$112,'SO01 - Prováděné práce'!$C$118:$J$670</definedName>
    <definedName name="_xlnm.Print_Titles" localSheetId="1">'SO01 - Prováděné práce'!$130:$130</definedName>
    <definedName name="_xlnm._FilterDatabase" localSheetId="2" hidden="1">'SO02 - Vedlejší rozpočtov...'!$C$116:$K$123</definedName>
    <definedName name="_xlnm.Print_Area" localSheetId="2">'SO02 - Vedlejší rozpočtov...'!$C$4:$J$76,'SO02 - Vedlejší rozpočtov...'!$C$82:$J$98,'SO02 - Vedlejší rozpočtov...'!$C$104:$J$123</definedName>
    <definedName name="_xlnm.Print_Titles" localSheetId="2">'SO02 - Vedlejší rozpočtov...'!$116:$116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92"/>
  <c r="J23"/>
  <c r="J18"/>
  <c r="E18"/>
  <c r="F92"/>
  <c r="J17"/>
  <c r="J12"/>
  <c r="J111"/>
  <c r="E7"/>
  <c r="E85"/>
  <c i="2" r="J37"/>
  <c r="J36"/>
  <c i="1" r="AY95"/>
  <c i="2" r="J35"/>
  <c i="1" r="AX95"/>
  <c i="2" r="BI670"/>
  <c r="BH670"/>
  <c r="BG670"/>
  <c r="BF670"/>
  <c r="T670"/>
  <c r="T669"/>
  <c r="R670"/>
  <c r="R669"/>
  <c r="P670"/>
  <c r="P669"/>
  <c r="BI665"/>
  <c r="BH665"/>
  <c r="BG665"/>
  <c r="BF665"/>
  <c r="T665"/>
  <c r="R665"/>
  <c r="P665"/>
  <c r="BI661"/>
  <c r="BH661"/>
  <c r="BG661"/>
  <c r="BF661"/>
  <c r="T661"/>
  <c r="R661"/>
  <c r="P661"/>
  <c r="BI657"/>
  <c r="BH657"/>
  <c r="BG657"/>
  <c r="BF657"/>
  <c r="T657"/>
  <c r="R657"/>
  <c r="P657"/>
  <c r="BI651"/>
  <c r="BH651"/>
  <c r="BG651"/>
  <c r="BF651"/>
  <c r="T651"/>
  <c r="R651"/>
  <c r="P651"/>
  <c r="BI647"/>
  <c r="BH647"/>
  <c r="BG647"/>
  <c r="BF647"/>
  <c r="T647"/>
  <c r="R647"/>
  <c r="P647"/>
  <c r="BI645"/>
  <c r="BH645"/>
  <c r="BG645"/>
  <c r="BF645"/>
  <c r="T645"/>
  <c r="R645"/>
  <c r="P645"/>
  <c r="BI641"/>
  <c r="BH641"/>
  <c r="BG641"/>
  <c r="BF641"/>
  <c r="T641"/>
  <c r="R641"/>
  <c r="P641"/>
  <c r="BI637"/>
  <c r="BH637"/>
  <c r="BG637"/>
  <c r="BF637"/>
  <c r="T637"/>
  <c r="R637"/>
  <c r="P637"/>
  <c r="BI633"/>
  <c r="BH633"/>
  <c r="BG633"/>
  <c r="BF633"/>
  <c r="T633"/>
  <c r="R633"/>
  <c r="P633"/>
  <c r="BI631"/>
  <c r="BH631"/>
  <c r="BG631"/>
  <c r="BF631"/>
  <c r="T631"/>
  <c r="T630"/>
  <c r="R631"/>
  <c r="R630"/>
  <c r="P631"/>
  <c r="P630"/>
  <c r="BI628"/>
  <c r="BH628"/>
  <c r="BG628"/>
  <c r="BF628"/>
  <c r="T628"/>
  <c r="R628"/>
  <c r="P628"/>
  <c r="BI627"/>
  <c r="BH627"/>
  <c r="BG627"/>
  <c r="BF627"/>
  <c r="T627"/>
  <c r="R627"/>
  <c r="P627"/>
  <c r="BI625"/>
  <c r="BH625"/>
  <c r="BG625"/>
  <c r="BF625"/>
  <c r="T625"/>
  <c r="R625"/>
  <c r="P625"/>
  <c r="BI621"/>
  <c r="BH621"/>
  <c r="BG621"/>
  <c r="BF621"/>
  <c r="T621"/>
  <c r="R621"/>
  <c r="P621"/>
  <c r="BI620"/>
  <c r="BH620"/>
  <c r="BG620"/>
  <c r="BF620"/>
  <c r="T620"/>
  <c r="R620"/>
  <c r="P620"/>
  <c r="BI616"/>
  <c r="BH616"/>
  <c r="BG616"/>
  <c r="BF616"/>
  <c r="T616"/>
  <c r="R616"/>
  <c r="P616"/>
  <c r="BI615"/>
  <c r="BH615"/>
  <c r="BG615"/>
  <c r="BF615"/>
  <c r="T615"/>
  <c r="R615"/>
  <c r="P615"/>
  <c r="BI610"/>
  <c r="BH610"/>
  <c r="BG610"/>
  <c r="BF610"/>
  <c r="T610"/>
  <c r="R610"/>
  <c r="P610"/>
  <c r="BI606"/>
  <c r="BH606"/>
  <c r="BG606"/>
  <c r="BF606"/>
  <c r="T606"/>
  <c r="R606"/>
  <c r="P606"/>
  <c r="BI602"/>
  <c r="BH602"/>
  <c r="BG602"/>
  <c r="BF602"/>
  <c r="T602"/>
  <c r="R602"/>
  <c r="P602"/>
  <c r="BI598"/>
  <c r="BH598"/>
  <c r="BG598"/>
  <c r="BF598"/>
  <c r="T598"/>
  <c r="R598"/>
  <c r="P598"/>
  <c r="BI594"/>
  <c r="BH594"/>
  <c r="BG594"/>
  <c r="BF594"/>
  <c r="T594"/>
  <c r="R594"/>
  <c r="P594"/>
  <c r="BI590"/>
  <c r="BH590"/>
  <c r="BG590"/>
  <c r="BF590"/>
  <c r="T590"/>
  <c r="R590"/>
  <c r="P590"/>
  <c r="BI582"/>
  <c r="BH582"/>
  <c r="BG582"/>
  <c r="BF582"/>
  <c r="T582"/>
  <c r="R582"/>
  <c r="P582"/>
  <c r="BI576"/>
  <c r="BH576"/>
  <c r="BG576"/>
  <c r="BF576"/>
  <c r="T576"/>
  <c r="R576"/>
  <c r="P576"/>
  <c r="BI524"/>
  <c r="BH524"/>
  <c r="BG524"/>
  <c r="BF524"/>
  <c r="T524"/>
  <c r="R524"/>
  <c r="P524"/>
  <c r="BI520"/>
  <c r="BH520"/>
  <c r="BG520"/>
  <c r="BF520"/>
  <c r="T520"/>
  <c r="R520"/>
  <c r="P520"/>
  <c r="BI514"/>
  <c r="BH514"/>
  <c r="BG514"/>
  <c r="BF514"/>
  <c r="T514"/>
  <c r="R514"/>
  <c r="P514"/>
  <c r="BI510"/>
  <c r="BH510"/>
  <c r="BG510"/>
  <c r="BF510"/>
  <c r="T510"/>
  <c r="R510"/>
  <c r="P510"/>
  <c r="BI509"/>
  <c r="BH509"/>
  <c r="BG509"/>
  <c r="BF509"/>
  <c r="T509"/>
  <c r="R509"/>
  <c r="P509"/>
  <c r="BI505"/>
  <c r="BH505"/>
  <c r="BG505"/>
  <c r="BF505"/>
  <c r="T505"/>
  <c r="R505"/>
  <c r="P505"/>
  <c r="BI500"/>
  <c r="BH500"/>
  <c r="BG500"/>
  <c r="BF500"/>
  <c r="T500"/>
  <c r="R500"/>
  <c r="P500"/>
  <c r="BI493"/>
  <c r="BH493"/>
  <c r="BG493"/>
  <c r="BF493"/>
  <c r="T493"/>
  <c r="R493"/>
  <c r="P493"/>
  <c r="BI487"/>
  <c r="BH487"/>
  <c r="BG487"/>
  <c r="BF487"/>
  <c r="T487"/>
  <c r="R487"/>
  <c r="P487"/>
  <c r="BI482"/>
  <c r="BH482"/>
  <c r="BG482"/>
  <c r="BF482"/>
  <c r="T482"/>
  <c r="R482"/>
  <c r="P482"/>
  <c r="BI477"/>
  <c r="BH477"/>
  <c r="BG477"/>
  <c r="BF477"/>
  <c r="T477"/>
  <c r="R477"/>
  <c r="P477"/>
  <c r="BI472"/>
  <c r="BH472"/>
  <c r="BG472"/>
  <c r="BF472"/>
  <c r="T472"/>
  <c r="R472"/>
  <c r="P472"/>
  <c r="BI467"/>
  <c r="BH467"/>
  <c r="BG467"/>
  <c r="BF467"/>
  <c r="T467"/>
  <c r="R467"/>
  <c r="P467"/>
  <c r="BI462"/>
  <c r="BH462"/>
  <c r="BG462"/>
  <c r="BF462"/>
  <c r="T462"/>
  <c r="R462"/>
  <c r="P462"/>
  <c r="BI457"/>
  <c r="BH457"/>
  <c r="BG457"/>
  <c r="BF457"/>
  <c r="T457"/>
  <c r="R457"/>
  <c r="P457"/>
  <c r="BI452"/>
  <c r="BH452"/>
  <c r="BG452"/>
  <c r="BF452"/>
  <c r="T452"/>
  <c r="R452"/>
  <c r="P452"/>
  <c r="BI447"/>
  <c r="BH447"/>
  <c r="BG447"/>
  <c r="BF447"/>
  <c r="T447"/>
  <c r="R447"/>
  <c r="P447"/>
  <c r="BI442"/>
  <c r="BH442"/>
  <c r="BG442"/>
  <c r="BF442"/>
  <c r="T442"/>
  <c r="R442"/>
  <c r="P442"/>
  <c r="BI437"/>
  <c r="BH437"/>
  <c r="BG437"/>
  <c r="BF437"/>
  <c r="T437"/>
  <c r="R437"/>
  <c r="P437"/>
  <c r="BI432"/>
  <c r="BH432"/>
  <c r="BG432"/>
  <c r="BF432"/>
  <c r="T432"/>
  <c r="R432"/>
  <c r="P432"/>
  <c r="BI427"/>
  <c r="BH427"/>
  <c r="BG427"/>
  <c r="BF427"/>
  <c r="T427"/>
  <c r="R427"/>
  <c r="P427"/>
  <c r="BI422"/>
  <c r="BH422"/>
  <c r="BG422"/>
  <c r="BF422"/>
  <c r="T422"/>
  <c r="R422"/>
  <c r="P422"/>
  <c r="BI417"/>
  <c r="BH417"/>
  <c r="BG417"/>
  <c r="BF417"/>
  <c r="T417"/>
  <c r="R417"/>
  <c r="P417"/>
  <c r="BI412"/>
  <c r="BH412"/>
  <c r="BG412"/>
  <c r="BF412"/>
  <c r="T412"/>
  <c r="R412"/>
  <c r="P412"/>
  <c r="BI407"/>
  <c r="BH407"/>
  <c r="BG407"/>
  <c r="BF407"/>
  <c r="T407"/>
  <c r="R407"/>
  <c r="P407"/>
  <c r="BI402"/>
  <c r="BH402"/>
  <c r="BG402"/>
  <c r="BF402"/>
  <c r="T402"/>
  <c r="R402"/>
  <c r="P402"/>
  <c r="BI397"/>
  <c r="BH397"/>
  <c r="BG397"/>
  <c r="BF397"/>
  <c r="T397"/>
  <c r="R397"/>
  <c r="P397"/>
  <c r="BI392"/>
  <c r="BH392"/>
  <c r="BG392"/>
  <c r="BF392"/>
  <c r="T392"/>
  <c r="R392"/>
  <c r="P392"/>
  <c r="BI387"/>
  <c r="BH387"/>
  <c r="BG387"/>
  <c r="BF387"/>
  <c r="T387"/>
  <c r="R387"/>
  <c r="P387"/>
  <c r="BI382"/>
  <c r="BH382"/>
  <c r="BG382"/>
  <c r="BF382"/>
  <c r="T382"/>
  <c r="R382"/>
  <c r="P382"/>
  <c r="BI377"/>
  <c r="BH377"/>
  <c r="BG377"/>
  <c r="BF377"/>
  <c r="T377"/>
  <c r="R377"/>
  <c r="P377"/>
  <c r="BI372"/>
  <c r="BH372"/>
  <c r="BG372"/>
  <c r="BF372"/>
  <c r="T372"/>
  <c r="R372"/>
  <c r="P372"/>
  <c r="BI367"/>
  <c r="BH367"/>
  <c r="BG367"/>
  <c r="BF367"/>
  <c r="T367"/>
  <c r="R367"/>
  <c r="P367"/>
  <c r="BI362"/>
  <c r="BH362"/>
  <c r="BG362"/>
  <c r="BF362"/>
  <c r="T362"/>
  <c r="R362"/>
  <c r="P362"/>
  <c r="BI357"/>
  <c r="BH357"/>
  <c r="BG357"/>
  <c r="BF357"/>
  <c r="T357"/>
  <c r="R357"/>
  <c r="P357"/>
  <c r="BI352"/>
  <c r="BH352"/>
  <c r="BG352"/>
  <c r="BF352"/>
  <c r="T352"/>
  <c r="R352"/>
  <c r="P352"/>
  <c r="BI347"/>
  <c r="BH347"/>
  <c r="BG347"/>
  <c r="BF347"/>
  <c r="T347"/>
  <c r="R347"/>
  <c r="P347"/>
  <c r="BI342"/>
  <c r="BH342"/>
  <c r="BG342"/>
  <c r="BF342"/>
  <c r="T342"/>
  <c r="R342"/>
  <c r="P342"/>
  <c r="BI337"/>
  <c r="BH337"/>
  <c r="BG337"/>
  <c r="BF337"/>
  <c r="T337"/>
  <c r="R337"/>
  <c r="P337"/>
  <c r="BI332"/>
  <c r="BH332"/>
  <c r="BG332"/>
  <c r="BF332"/>
  <c r="T332"/>
  <c r="R332"/>
  <c r="P332"/>
  <c r="BI327"/>
  <c r="BH327"/>
  <c r="BG327"/>
  <c r="BF327"/>
  <c r="T327"/>
  <c r="R327"/>
  <c r="P327"/>
  <c r="BI322"/>
  <c r="BH322"/>
  <c r="BG322"/>
  <c r="BF322"/>
  <c r="T322"/>
  <c r="R322"/>
  <c r="P322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95"/>
  <c r="BH195"/>
  <c r="BG195"/>
  <c r="BF195"/>
  <c r="T195"/>
  <c r="R195"/>
  <c r="P195"/>
  <c r="BI191"/>
  <c r="BH191"/>
  <c r="BG191"/>
  <c r="BF191"/>
  <c r="T191"/>
  <c r="R191"/>
  <c r="P191"/>
  <c r="BI190"/>
  <c r="BH190"/>
  <c r="BG190"/>
  <c r="BF190"/>
  <c r="T190"/>
  <c r="R190"/>
  <c r="P190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T165"/>
  <c r="R173"/>
  <c r="R165"/>
  <c r="P173"/>
  <c r="P165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38"/>
  <c r="BH138"/>
  <c r="BG138"/>
  <c r="BF138"/>
  <c r="T138"/>
  <c r="R138"/>
  <c r="P138"/>
  <c r="BI134"/>
  <c r="BH134"/>
  <c r="BG134"/>
  <c r="BF134"/>
  <c r="T134"/>
  <c r="R134"/>
  <c r="P134"/>
  <c r="J127"/>
  <c r="F127"/>
  <c r="F125"/>
  <c r="E123"/>
  <c r="J91"/>
  <c r="F91"/>
  <c r="F89"/>
  <c r="E87"/>
  <c r="J24"/>
  <c r="E24"/>
  <c r="J92"/>
  <c r="J23"/>
  <c r="J18"/>
  <c r="E18"/>
  <c r="F128"/>
  <c r="J17"/>
  <c r="J12"/>
  <c r="J125"/>
  <c r="E7"/>
  <c r="E85"/>
  <c i="1" r="L90"/>
  <c r="AM90"/>
  <c r="AM89"/>
  <c r="L89"/>
  <c r="AM87"/>
  <c r="L87"/>
  <c r="L85"/>
  <c r="L84"/>
  <c i="2" r="J661"/>
  <c r="BK651"/>
  <c r="BK641"/>
  <c r="BK628"/>
  <c r="J442"/>
  <c r="J238"/>
  <c r="J524"/>
  <c r="J387"/>
  <c r="J342"/>
  <c r="J610"/>
  <c r="BK432"/>
  <c r="J166"/>
  <c r="BK452"/>
  <c r="J228"/>
  <c r="J620"/>
  <c r="J462"/>
  <c r="BK372"/>
  <c r="J184"/>
  <c r="BK606"/>
  <c r="BK402"/>
  <c r="BK594"/>
  <c r="J510"/>
  <c r="J422"/>
  <c r="BK161"/>
  <c r="J514"/>
  <c r="J432"/>
  <c r="J332"/>
  <c r="J191"/>
  <c i="3" r="J123"/>
  <c r="J120"/>
  <c i="2" r="BK670"/>
  <c r="J647"/>
  <c r="BK633"/>
  <c r="J625"/>
  <c r="J437"/>
  <c r="BK251"/>
  <c r="BK482"/>
  <c r="BK377"/>
  <c r="J251"/>
  <c r="J602"/>
  <c r="J417"/>
  <c r="BK207"/>
  <c r="J582"/>
  <c r="BK417"/>
  <c r="J190"/>
  <c r="BK615"/>
  <c r="BK407"/>
  <c r="BK243"/>
  <c r="BK620"/>
  <c r="J447"/>
  <c r="J179"/>
  <c r="BK447"/>
  <c r="BK191"/>
  <c r="J576"/>
  <c r="J412"/>
  <c r="BK238"/>
  <c r="BK173"/>
  <c i="3" r="J121"/>
  <c r="F36"/>
  <c i="2" r="BK657"/>
  <c r="J645"/>
  <c r="BK631"/>
  <c r="J477"/>
  <c r="BK342"/>
  <c r="BK627"/>
  <c r="J382"/>
  <c r="J322"/>
  <c r="BK616"/>
  <c r="J347"/>
  <c r="BK576"/>
  <c r="BK322"/>
  <c r="BK184"/>
  <c r="BK510"/>
  <c r="J377"/>
  <c r="J621"/>
  <c r="BK382"/>
  <c r="BK520"/>
  <c r="J202"/>
  <c i="1" r="AS94"/>
  <c i="3" r="BK123"/>
  <c i="2" r="BK665"/>
  <c r="BK647"/>
  <c r="J637"/>
  <c r="J631"/>
  <c r="J482"/>
  <c r="J357"/>
  <c r="BK602"/>
  <c r="J452"/>
  <c r="BK190"/>
  <c r="BK457"/>
  <c r="BK247"/>
  <c r="BK610"/>
  <c r="J467"/>
  <c r="J243"/>
  <c r="BK157"/>
  <c r="J520"/>
  <c r="BK442"/>
  <c r="BK347"/>
  <c r="J149"/>
  <c r="BK427"/>
  <c r="BK228"/>
  <c r="BK590"/>
  <c r="BK392"/>
  <c r="J153"/>
  <c r="J487"/>
  <c r="BK362"/>
  <c r="BK202"/>
  <c r="J161"/>
  <c i="3" r="BK120"/>
  <c r="J122"/>
  <c i="2" r="J665"/>
  <c r="BK645"/>
  <c r="J633"/>
  <c r="J628"/>
  <c r="J594"/>
  <c r="BK367"/>
  <c r="J173"/>
  <c r="BK467"/>
  <c r="J367"/>
  <c r="J145"/>
  <c r="BK477"/>
  <c r="J372"/>
  <c r="J615"/>
  <c r="BK472"/>
  <c r="J362"/>
  <c r="J195"/>
  <c r="J616"/>
  <c r="BK493"/>
  <c r="J327"/>
  <c r="BK153"/>
  <c r="BK487"/>
  <c r="BK357"/>
  <c r="BK145"/>
  <c r="J472"/>
  <c r="J337"/>
  <c r="BK134"/>
  <c r="J457"/>
  <c r="BK397"/>
  <c r="J223"/>
  <c r="J138"/>
  <c i="3" r="J119"/>
  <c r="BK119"/>
  <c i="2" r="BK661"/>
  <c r="J657"/>
  <c r="BK637"/>
  <c r="J627"/>
  <c r="BK524"/>
  <c r="BK332"/>
  <c r="BK582"/>
  <c r="J397"/>
  <c r="BK352"/>
  <c r="BK625"/>
  <c r="J493"/>
  <c r="J157"/>
  <c r="J509"/>
  <c r="J402"/>
  <c r="BK166"/>
  <c r="J606"/>
  <c r="J392"/>
  <c r="BK233"/>
  <c r="BK509"/>
  <c r="BK387"/>
  <c r="BK149"/>
  <c r="BK514"/>
  <c r="BK327"/>
  <c r="BK138"/>
  <c r="BK462"/>
  <c r="BK337"/>
  <c r="BK179"/>
  <c i="3" r="BK122"/>
  <c r="BK121"/>
  <c i="2" r="J670"/>
  <c r="J651"/>
  <c r="J641"/>
  <c r="BK621"/>
  <c r="J407"/>
  <c r="BK223"/>
  <c r="J505"/>
  <c r="J233"/>
  <c r="BK598"/>
  <c r="BK412"/>
  <c r="J590"/>
  <c r="J427"/>
  <c r="J207"/>
  <c r="BK500"/>
  <c r="BK422"/>
  <c r="J247"/>
  <c r="J134"/>
  <c r="J500"/>
  <c r="J212"/>
  <c r="BK505"/>
  <c r="BK195"/>
  <c r="J598"/>
  <c r="BK437"/>
  <c r="J352"/>
  <c r="BK212"/>
  <c l="1" r="P178"/>
  <c r="T492"/>
  <c r="BK614"/>
  <c r="J614"/>
  <c r="J103"/>
  <c r="P626"/>
  <c r="P646"/>
  <c r="R646"/>
  <c r="BK178"/>
  <c r="J178"/>
  <c r="J100"/>
  <c r="R492"/>
  <c r="T614"/>
  <c r="T626"/>
  <c r="P656"/>
  <c r="P655"/>
  <c r="T133"/>
  <c r="T504"/>
  <c r="BK626"/>
  <c r="J626"/>
  <c r="J104"/>
  <c r="BK646"/>
  <c r="J646"/>
  <c r="J108"/>
  <c r="T646"/>
  <c r="T178"/>
  <c r="T132"/>
  <c r="T131"/>
  <c r="P492"/>
  <c r="R614"/>
  <c r="P632"/>
  <c r="P629"/>
  <c r="BK656"/>
  <c r="J656"/>
  <c r="J110"/>
  <c i="3" r="BK118"/>
  <c r="J118"/>
  <c r="J97"/>
  <c i="2" r="R133"/>
  <c r="R504"/>
  <c r="R632"/>
  <c r="R629"/>
  <c r="R178"/>
  <c r="R132"/>
  <c r="BK492"/>
  <c r="J492"/>
  <c r="J101"/>
  <c r="P614"/>
  <c r="T632"/>
  <c r="T629"/>
  <c r="T656"/>
  <c r="T655"/>
  <c i="3" r="P118"/>
  <c r="P117"/>
  <c i="1" r="AU96"/>
  <c i="2" r="BK133"/>
  <c r="J133"/>
  <c r="J98"/>
  <c r="BK504"/>
  <c r="J504"/>
  <c r="J102"/>
  <c r="BK632"/>
  <c i="3" r="R118"/>
  <c r="R117"/>
  <c i="2" r="P133"/>
  <c r="P504"/>
  <c r="R626"/>
  <c r="R656"/>
  <c r="R655"/>
  <c i="3" r="T118"/>
  <c r="T117"/>
  <c i="2" r="BK669"/>
  <c r="J669"/>
  <c r="J111"/>
  <c r="BK165"/>
  <c r="J165"/>
  <c r="J99"/>
  <c r="BK630"/>
  <c r="J630"/>
  <c r="J106"/>
  <c i="3" r="J89"/>
  <c i="2" r="J632"/>
  <c r="J107"/>
  <c i="3" r="F114"/>
  <c r="BE119"/>
  <c r="BE123"/>
  <c i="2" r="BK655"/>
  <c r="J655"/>
  <c r="J109"/>
  <c i="3" r="J114"/>
  <c r="BE120"/>
  <c r="E107"/>
  <c r="BE121"/>
  <c r="BE122"/>
  <c i="1" r="BC96"/>
  <c i="2" r="E121"/>
  <c r="BE207"/>
  <c r="BE372"/>
  <c r="BE402"/>
  <c r="BE417"/>
  <c r="BE442"/>
  <c r="BE447"/>
  <c r="BE590"/>
  <c r="BE610"/>
  <c r="BE615"/>
  <c r="BE166"/>
  <c r="BE212"/>
  <c r="BE223"/>
  <c r="BE322"/>
  <c r="BE347"/>
  <c r="BE352"/>
  <c r="BE362"/>
  <c r="BE432"/>
  <c r="BE452"/>
  <c r="BE487"/>
  <c r="BE576"/>
  <c r="BE606"/>
  <c r="J89"/>
  <c r="BE190"/>
  <c r="BE191"/>
  <c r="BE195"/>
  <c r="BE238"/>
  <c r="BE243"/>
  <c r="BE247"/>
  <c r="BE327"/>
  <c r="BE367"/>
  <c r="BE392"/>
  <c r="BE437"/>
  <c r="BE477"/>
  <c r="BE482"/>
  <c r="BE520"/>
  <c r="BE524"/>
  <c r="BE582"/>
  <c r="BE627"/>
  <c r="F92"/>
  <c r="BE161"/>
  <c r="BE228"/>
  <c r="BE251"/>
  <c r="BE342"/>
  <c r="BE397"/>
  <c r="BE412"/>
  <c r="BE472"/>
  <c r="BE621"/>
  <c r="BE594"/>
  <c r="BE598"/>
  <c r="BE602"/>
  <c r="BE616"/>
  <c r="BE620"/>
  <c r="J128"/>
  <c r="BE138"/>
  <c r="BE179"/>
  <c r="BE184"/>
  <c r="BE233"/>
  <c r="BE337"/>
  <c r="BE357"/>
  <c r="BE387"/>
  <c r="BE407"/>
  <c r="BE427"/>
  <c r="BE467"/>
  <c r="BE505"/>
  <c r="BE509"/>
  <c r="BE510"/>
  <c r="BE134"/>
  <c r="BE173"/>
  <c r="BE202"/>
  <c r="BE332"/>
  <c r="BE422"/>
  <c r="BE514"/>
  <c r="BE625"/>
  <c r="BE145"/>
  <c r="BE149"/>
  <c r="BE153"/>
  <c r="BE157"/>
  <c r="BE377"/>
  <c r="BE382"/>
  <c r="BE457"/>
  <c r="BE462"/>
  <c r="BE493"/>
  <c r="BE500"/>
  <c r="BE628"/>
  <c r="BE631"/>
  <c r="BE633"/>
  <c r="BE637"/>
  <c r="BE641"/>
  <c r="BE645"/>
  <c r="BE647"/>
  <c r="BE651"/>
  <c r="BE657"/>
  <c r="BE661"/>
  <c r="BE665"/>
  <c r="BE670"/>
  <c r="F34"/>
  <c i="1" r="BA95"/>
  <c i="2" r="J34"/>
  <c i="1" r="AW95"/>
  <c i="2" r="F36"/>
  <c i="1" r="BC95"/>
  <c r="BC94"/>
  <c r="W32"/>
  <c i="2" r="F37"/>
  <c i="1" r="BD95"/>
  <c i="3" r="F35"/>
  <c i="1" r="BB96"/>
  <c i="3" r="J34"/>
  <c i="1" r="AW96"/>
  <c i="2" r="F35"/>
  <c i="1" r="BB95"/>
  <c i="3" r="F34"/>
  <c i="1" r="BA96"/>
  <c i="3" r="F37"/>
  <c i="1" r="BD96"/>
  <c i="2" l="1" r="R131"/>
  <c r="P132"/>
  <c r="P131"/>
  <c i="1" r="AU95"/>
  <c i="2" r="BK629"/>
  <c r="J629"/>
  <c r="J105"/>
  <c r="BK132"/>
  <c r="J132"/>
  <c r="J97"/>
  <c i="3" r="BK117"/>
  <c r="J117"/>
  <c i="2" r="BK131"/>
  <c r="J131"/>
  <c r="J96"/>
  <c r="F33"/>
  <c i="1" r="AZ95"/>
  <c r="AU94"/>
  <c i="2" r="J33"/>
  <c i="1" r="AV95"/>
  <c r="AT95"/>
  <c i="3" r="J30"/>
  <c i="1" r="AG96"/>
  <c r="BB94"/>
  <c r="AX94"/>
  <c r="BA94"/>
  <c r="W30"/>
  <c r="BD94"/>
  <c r="W33"/>
  <c i="3" r="J33"/>
  <c i="1" r="AV96"/>
  <c r="AT96"/>
  <c r="AN96"/>
  <c i="3" r="F33"/>
  <c i="1" r="AZ96"/>
  <c r="AY94"/>
  <c i="3" l="1" r="J96"/>
  <c r="J39"/>
  <c i="2" r="J30"/>
  <c i="1" r="AG95"/>
  <c r="AG94"/>
  <c r="AK26"/>
  <c r="AZ94"/>
  <c r="AV94"/>
  <c r="AK29"/>
  <c r="W31"/>
  <c r="AW94"/>
  <c r="AK30"/>
  <c l="1" r="AK35"/>
  <c i="2" r="J39"/>
  <c i="1" r="AN9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<sst xmlns="http://schemas.openxmlformats.org/spreadsheetml/2006/main">
  <si>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</si>
  <si>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</si>
  <si>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</si>
  <si>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</si>
  <si>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{d4c33f8a-4903-4896-bbc7-8628d052f18f}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</si>
  <si>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</si>
  <si>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</si>
  <si>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</si>
  <si>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</si>
  <si>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</si>
  <si>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</si>
  <si>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</si>
  <si>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</si>
  <si>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</si>
  <si>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2024-116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</si>
  <si>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</si>
  <si>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</si>
  <si>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Oplocení areálu ZŠ Fr. Peřiny - laudova, Praha 6 - Řepy</t>
  </si>
  <si>
    <t>KSO:</t>
  </si>
  <si>
    <t>CC-CZ:</t>
  </si>
  <si>
    <t>Místo:</t>
  </si>
  <si>
    <t>Laudova 10/1024</t>
  </si>
  <si>
    <t>Datum:</t>
  </si>
  <si>
    <t>3. 12. 2024</t>
  </si>
  <si>
    <t>Zadavatel:</t>
  </si>
  <si>
    <t>IČ:</t>
  </si>
  <si>
    <t>Městská část Praha 17</t>
  </si>
  <si>
    <t>DIČ:</t>
  </si>
  <si>
    <t>Uchazeč:</t>
  </si>
  <si>
    <t>Vyplň údaj</t>
  </si>
  <si>
    <t>Projektant:</t>
  </si>
  <si>
    <t>ING. Jan Jedlička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</si>
  <si>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</si>
  <si>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</si>
  <si>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</si>
  <si>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</si>
  <si>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</si>
  <si>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</si>
  <si>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</si>
  <si>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</si>
  <si>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</si>
  <si>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</si>
  <si>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</si>
  <si>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</si>
  <si>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</si>
  <si>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</si>
  <si>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</si>
  <si>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</si>
  <si>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</si>
  <si>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</si>
  <si>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</si>
  <si>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</si>
  <si>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</si>
  <si>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</si>
  <si>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</si>
  <si>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</si>
  <si>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</si>
  <si>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</si>
  <si>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</si>
  <si>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</si>
  <si>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</si>
  <si>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</si>
  <si>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</si>
  <si>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</si>
  <si>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</si>
  <si>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</si>
  <si>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</si>
  <si>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</si>
  <si>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</si>
  <si>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</si>
  <si>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</si>
  <si>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</si>
  <si>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</si>
  <si>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</si>
  <si>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</si>
  <si>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</si>
  <si>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</si>
  <si>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</si>
  <si>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</si>
  <si>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</si>
  <si>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</si>
  <si>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</si>
  <si>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Prováděné práce</t>
  </si>
  <si>
    <t>STA</t>
  </si>
  <si>
    <t>1</t>
  </si>
  <si>
    <t>{92f0b089-7cbb-402c-9eb0-404689e4dd46}</t>
  </si>
  <si>
    <t>2</t>
  </si>
  <si>
    <t>SO02</t>
  </si>
  <si>
    <t>Vedlejší rozpočtové náklady</t>
  </si>
  <si>
    <t>{085aedc6-6ce5-4ed7-bb35-91a9487340f9}</t>
  </si>
  <si>
    <t>KRYCÍ LIST SOUPISU PRACÍ</t>
  </si>
  <si>
    <t>Objekt:</t>
  </si>
  <si>
    <t>SO01 - Prováděné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</si>
  <si>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</si>
  <si>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</si>
  <si>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</si>
  <si>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</si>
  <si>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</si>
  <si>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</si>
  <si>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</si>
  <si>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</si>
  <si>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</si>
  <si>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</si>
  <si>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</si>
  <si>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</si>
  <si>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</si>
  <si>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</si>
  <si>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</t>
  </si>
  <si>
    <t xml:space="preserve">    767 - Konstrukce zámečnické</t>
  </si>
  <si>
    <t xml:space="preserve">    783 - Dokončovací práce - nátěry</t>
  </si>
  <si>
    <t>M - Práce a dodávky M</t>
  </si>
  <si>
    <t xml:space="preserve">    46-M - Zemní práce při extr.mont.pracích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</si>
  <si>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</si>
  <si>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</si>
  <si>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</si>
  <si>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</si>
  <si>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</si>
  <si>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</si>
  <si>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</si>
  <si>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</si>
  <si>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</si>
  <si>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</si>
  <si>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</si>
  <si>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</si>
  <si>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</si>
  <si>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</si>
  <si>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</si>
  <si>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</si>
  <si>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</si>
  <si>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</si>
  <si>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</si>
  <si>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</si>
  <si>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</si>
  <si>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</si>
  <si>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</si>
  <si>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-659609767</t>
  </si>
  <si>
    <t>VV</t>
  </si>
  <si>
    <t>výměra dle PD</t>
  </si>
  <si>
    <t>42</t>
  </si>
  <si>
    <t>Součet</t>
  </si>
  <si>
    <t>132212132</t>
  </si>
  <si>
    <t>Hloubení nezapažených rýh šířky do 800 mm v nesoudržných horninách třídy těžitelnosti I skupiny 3 ručně</t>
  </si>
  <si>
    <t>m3</t>
  </si>
  <si>
    <t>1623811981</t>
  </si>
  <si>
    <t>základ pro pojezdovou bránu</t>
  </si>
  <si>
    <t>brána č. 1</t>
  </si>
  <si>
    <t>1,6*0,5*1</t>
  </si>
  <si>
    <t>rozšíření pro novou podezdívku</t>
  </si>
  <si>
    <t>6,13*0,4*0,5</t>
  </si>
  <si>
    <t>3</t>
  </si>
  <si>
    <t>162211311</t>
  </si>
  <si>
    <t>Vodorovné přemístění výkopku z horniny třídy těžitelnosti I skupiny 1 až 3 stavebním kolečkem do 10 m</t>
  </si>
  <si>
    <t>-1069057803</t>
  </si>
  <si>
    <t>výpočet</t>
  </si>
  <si>
    <t>20,26</t>
  </si>
  <si>
    <t>162211319</t>
  </si>
  <si>
    <t>Příplatek k vodorovnému přemístění výkopku z horniny třídy těžitelnosti I skupiny 1 až 3 stavebním kolečkem za každých dalších 10 m</t>
  </si>
  <si>
    <t>-1523417661</t>
  </si>
  <si>
    <t>2,026*5</t>
  </si>
  <si>
    <t>5</t>
  </si>
  <si>
    <t>162751117</t>
  </si>
  <si>
    <t>Vodorovné přemístění přes 9 000 do 10000 m výkopku/sypaniny z horniny třídy těžitelnosti I skupiny 1 až 3</t>
  </si>
  <si>
    <t>-621090462</t>
  </si>
  <si>
    <t>2,026</t>
  </si>
  <si>
    <t>6</t>
  </si>
  <si>
    <t>162751119</t>
  </si>
  <si>
    <t>Příplatek k vodorovnému přemístění výkopku/sypaniny z horniny třídy těžitelnosti I skupiny 1 až 3 ZKD 1000 m přes 10000 m</t>
  </si>
  <si>
    <t>384994165</t>
  </si>
  <si>
    <t>2,026*10</t>
  </si>
  <si>
    <t>7</t>
  </si>
  <si>
    <t>171201231</t>
  </si>
  <si>
    <t>Poplatek za uložení zeminy a kamení na recyklační skládce (skládkovné) kód odpadu 17 05 04</t>
  </si>
  <si>
    <t>t</t>
  </si>
  <si>
    <t>-1157212269</t>
  </si>
  <si>
    <t>2,026*1,7</t>
  </si>
  <si>
    <t>Zakládání</t>
  </si>
  <si>
    <t>8</t>
  </si>
  <si>
    <t>274321411</t>
  </si>
  <si>
    <t>Základové pasy ze ŽB bez zvýšených nároků na prostředí tř. C 20/25</t>
  </si>
  <si>
    <t>166009541</t>
  </si>
  <si>
    <t>základ pro vjezdové brány</t>
  </si>
  <si>
    <t>pro novou podezdívku</t>
  </si>
  <si>
    <t>6,31*0,6*0,5</t>
  </si>
  <si>
    <t>9</t>
  </si>
  <si>
    <t>274361821</t>
  </si>
  <si>
    <t>Výztuž základových pasů betonářskou ocelí 10 505 (R)</t>
  </si>
  <si>
    <t>-219534853</t>
  </si>
  <si>
    <t>(0,8*120)/1000</t>
  </si>
  <si>
    <t>Svislé a kompletní konstrukce</t>
  </si>
  <si>
    <t>10</t>
  </si>
  <si>
    <t>311113145</t>
  </si>
  <si>
    <t>Nadzákladová zeď tl přes 300 do 400 mm z hladkých tvárnic ztraceného bednění včetně výplně z betonu tř. C 20/25</t>
  </si>
  <si>
    <t>-1564474681</t>
  </si>
  <si>
    <t>nová podezdívka</t>
  </si>
  <si>
    <t>6,31*0,42</t>
  </si>
  <si>
    <t>4,26*0,11</t>
  </si>
  <si>
    <t>11</t>
  </si>
  <si>
    <t>31135112R</t>
  </si>
  <si>
    <t>Zřízení oboustranného bednění pro provedení betonového zhlavý</t>
  </si>
  <si>
    <t>-385871082</t>
  </si>
  <si>
    <t>(730*0,2)*2</t>
  </si>
  <si>
    <t>čela</t>
  </si>
  <si>
    <t>(0,4*0,2)*136</t>
  </si>
  <si>
    <t>31135112R1</t>
  </si>
  <si>
    <t xml:space="preserve">Odstranění oboustranného bednění  pro provedení betonového zhlavý</t>
  </si>
  <si>
    <t>-1681122799</t>
  </si>
  <si>
    <t>13</t>
  </si>
  <si>
    <t>311361821</t>
  </si>
  <si>
    <t>Výztuž nosných zdí betonářskou ocelí 10 505</t>
  </si>
  <si>
    <t>-223837362</t>
  </si>
  <si>
    <t>(3,119*25)/1000</t>
  </si>
  <si>
    <t>14</t>
  </si>
  <si>
    <t>338171115</t>
  </si>
  <si>
    <t>Osazování sloupků a vzpěr plotových ocelových v do 2 m ukotvením k pevnému podkladu vč. dodávky a montáže pomocného materiálu</t>
  </si>
  <si>
    <t>kus</t>
  </si>
  <si>
    <t>1571400536</t>
  </si>
  <si>
    <t>plotové sloupky</t>
  </si>
  <si>
    <t>hl. 1800</t>
  </si>
  <si>
    <t>77</t>
  </si>
  <si>
    <t>hl. 2000</t>
  </si>
  <si>
    <t>65</t>
  </si>
  <si>
    <t>15</t>
  </si>
  <si>
    <t>M</t>
  </si>
  <si>
    <t>5534225R</t>
  </si>
  <si>
    <t>sloupek plotový hl. 1800 s patkou pro přišroubování k podkladu barva antracit vč. patky</t>
  </si>
  <si>
    <t>934832014</t>
  </si>
  <si>
    <t>16</t>
  </si>
  <si>
    <t>5534225R3</t>
  </si>
  <si>
    <t>sloupek plotový hl. 2000 s patkou pro přišroubování k podkladu barva antracit vč. patky</t>
  </si>
  <si>
    <t>-955274919</t>
  </si>
  <si>
    <t>17</t>
  </si>
  <si>
    <t>33817112R</t>
  </si>
  <si>
    <t>Osazování sloupků a vzpěr plotových ocelových v přes 2 do 3 m ukotvením k pevnému podkladu</t>
  </si>
  <si>
    <t>320988174</t>
  </si>
  <si>
    <t>hl. 2200</t>
  </si>
  <si>
    <t>96</t>
  </si>
  <si>
    <t>hl. 2400</t>
  </si>
  <si>
    <t>41</t>
  </si>
  <si>
    <t>hl. 2800</t>
  </si>
  <si>
    <t>hl. 3000</t>
  </si>
  <si>
    <t>18</t>
  </si>
  <si>
    <t>5534225R4</t>
  </si>
  <si>
    <t>sloupek plotový hl. 2200 s patkou pro přišroubování k podkladu barva antracit vč. patky</t>
  </si>
  <si>
    <t>-572857407</t>
  </si>
  <si>
    <t>19</t>
  </si>
  <si>
    <t>5534225R5</t>
  </si>
  <si>
    <t>sloupek plotový hl. 2400 s patkou pro přišroubování k podkladu barva antracit vč. patky</t>
  </si>
  <si>
    <t>941283496</t>
  </si>
  <si>
    <t>20</t>
  </si>
  <si>
    <t>5534225R6</t>
  </si>
  <si>
    <t>sloupek plotový hl. 2800 s patkou pro přišroubování k podkladu barva antracit vč. patky</t>
  </si>
  <si>
    <t>-1776721695</t>
  </si>
  <si>
    <t>5534225R7</t>
  </si>
  <si>
    <t>sloupek plotový hl. 3000 s patkou pro přišroubování k podkladu barva antracit vč. patky</t>
  </si>
  <si>
    <t>335004401</t>
  </si>
  <si>
    <t>22</t>
  </si>
  <si>
    <t>34810123R</t>
  </si>
  <si>
    <t>Dodávka a montáž branky č. 1 rozměru 1100x2000 k oplocení na ocelové sloupky - barva antracit s výplní z 2D plotového dílce, bezpečnostního zámku + zástč - specifikace dle PD</t>
  </si>
  <si>
    <t>-752415565</t>
  </si>
  <si>
    <t>Branka č.1</t>
  </si>
  <si>
    <t>23</t>
  </si>
  <si>
    <t>34810123R1</t>
  </si>
  <si>
    <t>Dodávka a montáž branky č. 2 rozměru 1200x2200 k oplocení na ocelové sloupky - barva antracit s výplní z 2D plotového dílce, bezpečnostního zámku + zástč - specifikace dle PD</t>
  </si>
  <si>
    <t>-1952417544</t>
  </si>
  <si>
    <t>Branka č. 2</t>
  </si>
  <si>
    <t>24</t>
  </si>
  <si>
    <t>34817114R</t>
  </si>
  <si>
    <t>Montáž panelového oplocení v do 2,03 m vč. dodávky a montáže pomocných prvků a doplňků</t>
  </si>
  <si>
    <t>m</t>
  </si>
  <si>
    <t>2044014265</t>
  </si>
  <si>
    <t>plotový dílec</t>
  </si>
  <si>
    <t>2530x1630</t>
  </si>
  <si>
    <t>45</t>
  </si>
  <si>
    <t>2100x1630</t>
  </si>
  <si>
    <t>67</t>
  </si>
  <si>
    <t>1640x1630</t>
  </si>
  <si>
    <t>1680x1630</t>
  </si>
  <si>
    <t>1670x1630</t>
  </si>
  <si>
    <t>2150x1630</t>
  </si>
  <si>
    <t>2130x1630</t>
  </si>
  <si>
    <t>1720x1630</t>
  </si>
  <si>
    <t>1130x1630</t>
  </si>
  <si>
    <t>1450x1630</t>
  </si>
  <si>
    <t>1460x1630</t>
  </si>
  <si>
    <t>1520x2030</t>
  </si>
  <si>
    <t>2100x2030</t>
  </si>
  <si>
    <t>55</t>
  </si>
  <si>
    <t>2060x2030</t>
  </si>
  <si>
    <t>2150X2030</t>
  </si>
  <si>
    <t>2080x2030</t>
  </si>
  <si>
    <t>2090x2030</t>
  </si>
  <si>
    <t>2180x2030</t>
  </si>
  <si>
    <t>2050x2030</t>
  </si>
  <si>
    <t>2140x2030</t>
  </si>
  <si>
    <t>2070x2030</t>
  </si>
  <si>
    <t>2130x2030</t>
  </si>
  <si>
    <t>1450x2030</t>
  </si>
  <si>
    <t>1400x2030</t>
  </si>
  <si>
    <t>2100x1830</t>
  </si>
  <si>
    <t>800x1630</t>
  </si>
  <si>
    <t>810x1630</t>
  </si>
  <si>
    <t>1240x1630</t>
  </si>
  <si>
    <t>2030x1630</t>
  </si>
  <si>
    <t>2530x2030</t>
  </si>
  <si>
    <t>46</t>
  </si>
  <si>
    <t>1940x2030</t>
  </si>
  <si>
    <t>1700x2030</t>
  </si>
  <si>
    <t>1610x2030</t>
  </si>
  <si>
    <t>2010x2030</t>
  </si>
  <si>
    <t>25</t>
  </si>
  <si>
    <t>5534241R</t>
  </si>
  <si>
    <t xml:space="preserve">plotový dílec 2D rozměry 2530x1630 - barva antracit </t>
  </si>
  <si>
    <t>-2051210852</t>
  </si>
  <si>
    <t>26</t>
  </si>
  <si>
    <t>5534241R1</t>
  </si>
  <si>
    <t>plotový dílec 2D rozměry 2100x1630- barva antracit</t>
  </si>
  <si>
    <t>-645685044</t>
  </si>
  <si>
    <t>27</t>
  </si>
  <si>
    <t>5534241R2</t>
  </si>
  <si>
    <t>plotový dílec 2D rozměry 1640x1630 - barva antracit</t>
  </si>
  <si>
    <t>1256997724</t>
  </si>
  <si>
    <t>28</t>
  </si>
  <si>
    <t>5534241R3</t>
  </si>
  <si>
    <t>plotový dílec 2D rozměry 1680x1630- barva antracit</t>
  </si>
  <si>
    <t>-1568572967</t>
  </si>
  <si>
    <t>29</t>
  </si>
  <si>
    <t>5534241R4</t>
  </si>
  <si>
    <t>plotový dílec 2D rozměry 1670x1630 - barva antracit</t>
  </si>
  <si>
    <t>907248045</t>
  </si>
  <si>
    <t>30</t>
  </si>
  <si>
    <t>5534241R5</t>
  </si>
  <si>
    <t>plotový dílec 2D rozměry 2150x1630- barva antracit</t>
  </si>
  <si>
    <t>516167854</t>
  </si>
  <si>
    <t>31</t>
  </si>
  <si>
    <t>5534241R6</t>
  </si>
  <si>
    <t>plotový dílec 2D rozměry 2130x1630 - barva antracit</t>
  </si>
  <si>
    <t>932045202</t>
  </si>
  <si>
    <t>32</t>
  </si>
  <si>
    <t>5534241R7</t>
  </si>
  <si>
    <t xml:space="preserve">plotový dílec 2D rozměry 1720x1630 - barva antracit </t>
  </si>
  <si>
    <t>-1419874301</t>
  </si>
  <si>
    <t>33</t>
  </si>
  <si>
    <t>5534241R8</t>
  </si>
  <si>
    <t xml:space="preserve">plotový dílec 2D rozměry 1130x1630 - barva antracit </t>
  </si>
  <si>
    <t>712572900</t>
  </si>
  <si>
    <t>34</t>
  </si>
  <si>
    <t>5534241R9</t>
  </si>
  <si>
    <t xml:space="preserve">plotový dílec 2D rozměry 1450x1630 - barva antracit </t>
  </si>
  <si>
    <t>1918665134</t>
  </si>
  <si>
    <t>35</t>
  </si>
  <si>
    <t>5534241R10</t>
  </si>
  <si>
    <t xml:space="preserve">plotový dílec 2D rozměry 1460x1630 - barva antracit </t>
  </si>
  <si>
    <t>-1671357663</t>
  </si>
  <si>
    <t>36</t>
  </si>
  <si>
    <t>5534241R11</t>
  </si>
  <si>
    <t xml:space="preserve">plotový dílec 2D rozměry 1520x2030- barva antracit </t>
  </si>
  <si>
    <t>-568744966</t>
  </si>
  <si>
    <t>37</t>
  </si>
  <si>
    <t>5534241R12</t>
  </si>
  <si>
    <t xml:space="preserve">plotový dílec 2D rozměry 2100x2030- barva antracit </t>
  </si>
  <si>
    <t>-1541710766</t>
  </si>
  <si>
    <t>38</t>
  </si>
  <si>
    <t>5534241R13</t>
  </si>
  <si>
    <t xml:space="preserve">plotový dílec 2D rozměry 2060x2030 - barva antracit </t>
  </si>
  <si>
    <t>-1011754872</t>
  </si>
  <si>
    <t>39</t>
  </si>
  <si>
    <t>5534241R14</t>
  </si>
  <si>
    <t xml:space="preserve">plotový dílec 2D rozměry 2150x2030 - barva antracit </t>
  </si>
  <si>
    <t>-822838109</t>
  </si>
  <si>
    <t>40</t>
  </si>
  <si>
    <t>5534241R15</t>
  </si>
  <si>
    <t xml:space="preserve">plotový dílec 2D rozměry 2080x2030 - barva antracit </t>
  </si>
  <si>
    <t>99919197</t>
  </si>
  <si>
    <t>5534241R16</t>
  </si>
  <si>
    <t xml:space="preserve">plotový dílec 2D rozměry 2090x2030 - barva antracit </t>
  </si>
  <si>
    <t>487408417</t>
  </si>
  <si>
    <t>5534241R17</t>
  </si>
  <si>
    <t xml:space="preserve">plotový dílec 2D rozměry 2180x2030 - barva antracit </t>
  </si>
  <si>
    <t>542660734</t>
  </si>
  <si>
    <t>43</t>
  </si>
  <si>
    <t>5534241R18</t>
  </si>
  <si>
    <t xml:space="preserve">plotový dílec 2D rozměry 2050x2030 - barva antracit </t>
  </si>
  <si>
    <t>779631230</t>
  </si>
  <si>
    <t>44</t>
  </si>
  <si>
    <t>5534241R19</t>
  </si>
  <si>
    <t xml:space="preserve">plotový dílec 2D rozměry 2140x2030 - barva antracit </t>
  </si>
  <si>
    <t>-1466636235</t>
  </si>
  <si>
    <t>5534241R20</t>
  </si>
  <si>
    <t xml:space="preserve">plotový dílec 2D rozměry 2070x2030- barva antracit </t>
  </si>
  <si>
    <t>317207972</t>
  </si>
  <si>
    <t>5534241R21</t>
  </si>
  <si>
    <t xml:space="preserve">plotový dílec 2D rozměry 2130x2030- barva antracit </t>
  </si>
  <si>
    <t>1156972402</t>
  </si>
  <si>
    <t>47</t>
  </si>
  <si>
    <t>5534241R22</t>
  </si>
  <si>
    <t xml:space="preserve">plotový dílec 2D rozměry 1450x2030- barva antracit </t>
  </si>
  <si>
    <t>-1762260094</t>
  </si>
  <si>
    <t>48</t>
  </si>
  <si>
    <t>5534241R23</t>
  </si>
  <si>
    <t xml:space="preserve">plotový dílec 2D rozměry 1400x2030 - barva antracit </t>
  </si>
  <si>
    <t>-1546562721</t>
  </si>
  <si>
    <t>49</t>
  </si>
  <si>
    <t>5534241R24</t>
  </si>
  <si>
    <t xml:space="preserve">plotový dílec 2D rozměry 2100x1830 - barva antracit </t>
  </si>
  <si>
    <t>-489851716</t>
  </si>
  <si>
    <t>50</t>
  </si>
  <si>
    <t>5534241R25</t>
  </si>
  <si>
    <t xml:space="preserve">plotový dílec 2D rozměry 800x1630 - barva antracit </t>
  </si>
  <si>
    <t>-1499259610</t>
  </si>
  <si>
    <t>plotové dílce</t>
  </si>
  <si>
    <t>51</t>
  </si>
  <si>
    <t>5534241R26</t>
  </si>
  <si>
    <t xml:space="preserve">plotový dílec 2D rozměry 810x1630 - barva antracit </t>
  </si>
  <si>
    <t>1422396648</t>
  </si>
  <si>
    <t>52</t>
  </si>
  <si>
    <t>5534241R27</t>
  </si>
  <si>
    <t xml:space="preserve">plotový dílec 2D rozměry 1240x1630 - barva antracit </t>
  </si>
  <si>
    <t>-734956425</t>
  </si>
  <si>
    <t>53</t>
  </si>
  <si>
    <t>5534241R28</t>
  </si>
  <si>
    <t xml:space="preserve">plotový dílec 2D rozměry 2030x1630- barva antracit </t>
  </si>
  <si>
    <t>-997545132</t>
  </si>
  <si>
    <t>54</t>
  </si>
  <si>
    <t>5534241R29</t>
  </si>
  <si>
    <t xml:space="preserve">plotový dílec 2D rozměry 2530x2030 - barva antracit </t>
  </si>
  <si>
    <t>-990538726</t>
  </si>
  <si>
    <t>plové dílce</t>
  </si>
  <si>
    <t>5534241R30</t>
  </si>
  <si>
    <t xml:space="preserve">plotový dílec 2D rozměry 1940x2030 - barva antracit </t>
  </si>
  <si>
    <t>547821536</t>
  </si>
  <si>
    <t>56</t>
  </si>
  <si>
    <t>5534241R31</t>
  </si>
  <si>
    <t xml:space="preserve">plotový dílec 2D rozměry 1700x2030- barva antracit </t>
  </si>
  <si>
    <t>-1048791471</t>
  </si>
  <si>
    <t>57</t>
  </si>
  <si>
    <t>5534241R32</t>
  </si>
  <si>
    <t xml:space="preserve">plotový dílec 2D rozměry 1610x2030 - barva antracit </t>
  </si>
  <si>
    <t>1663030488</t>
  </si>
  <si>
    <t>58</t>
  </si>
  <si>
    <t>5534241R33</t>
  </si>
  <si>
    <t xml:space="preserve">plotový dílec 2D rozměry 2010x2030- barva antracit </t>
  </si>
  <si>
    <t>-1970408810</t>
  </si>
  <si>
    <t>Úpravy povrchů, podlahy a osazování výplní</t>
  </si>
  <si>
    <t>59</t>
  </si>
  <si>
    <t>621325R</t>
  </si>
  <si>
    <t>Provedení sjednocující omítky na novém ztraceném bednění</t>
  </si>
  <si>
    <t>1451487694</t>
  </si>
  <si>
    <t xml:space="preserve">ztracené bednění </t>
  </si>
  <si>
    <t>(6,31*0,42)*2</t>
  </si>
  <si>
    <t>(4,26*0,11)*2</t>
  </si>
  <si>
    <t>(0,3*0,4)*2</t>
  </si>
  <si>
    <t>60</t>
  </si>
  <si>
    <t>629995101</t>
  </si>
  <si>
    <t>Očištění vnějších ploch tlakovou vodou</t>
  </si>
  <si>
    <t>-1279964013</t>
  </si>
  <si>
    <t>výmě dle PD</t>
  </si>
  <si>
    <t>4070</t>
  </si>
  <si>
    <t>Ostatní konstrukce a práce, bourání</t>
  </si>
  <si>
    <t>61</t>
  </si>
  <si>
    <t>93199414R</t>
  </si>
  <si>
    <t>Těsnění dilatační spáry betonové konstrukce polyuretanovým tmelem tl. do 50 mm - trvale pružný tmel barva šedá</t>
  </si>
  <si>
    <t>-228022805</t>
  </si>
  <si>
    <t>1,83</t>
  </si>
  <si>
    <t>62</t>
  </si>
  <si>
    <t>949101112</t>
  </si>
  <si>
    <t>Lešení pomocné pro objekty pozemních staveb s lešeňovou podlahou v přes 1,9 do 3,5 m zatížení do 150 kg/m2</t>
  </si>
  <si>
    <t>1984771728</t>
  </si>
  <si>
    <t>63</t>
  </si>
  <si>
    <t>953312125</t>
  </si>
  <si>
    <t>Vložky do svislých dilatačních spár z extrudovaných polystyrénových desek tl. přes 40 do 50 mm</t>
  </si>
  <si>
    <t>-1650596794</t>
  </si>
  <si>
    <t>1,83*0,3</t>
  </si>
  <si>
    <t>64</t>
  </si>
  <si>
    <t>96205221R</t>
  </si>
  <si>
    <t>Bourání ŽB podezdívky</t>
  </si>
  <si>
    <t>569133303</t>
  </si>
  <si>
    <t>bourání podezdívky</t>
  </si>
  <si>
    <t>2,02*0,9*0,2</t>
  </si>
  <si>
    <t>6,310*0,92*0,2</t>
  </si>
  <si>
    <t>4,26*0,11*0,2</t>
  </si>
  <si>
    <t>966071721</t>
  </si>
  <si>
    <t>Bourání sloupků a vzpěr plotových ocelových do 2,5 m odřezáním</t>
  </si>
  <si>
    <t>1652743744</t>
  </si>
  <si>
    <t>celkem</t>
  </si>
  <si>
    <t>302</t>
  </si>
  <si>
    <t>66</t>
  </si>
  <si>
    <t>96607281R</t>
  </si>
  <si>
    <t>Rozebrání rámového oplocení na ocelové sloupky v přes 1 do 2,2 m</t>
  </si>
  <si>
    <t>793456146</t>
  </si>
  <si>
    <t>pole dl. 650</t>
  </si>
  <si>
    <t>0,65*1</t>
  </si>
  <si>
    <t>pole dl. 830</t>
  </si>
  <si>
    <t>0,83*1</t>
  </si>
  <si>
    <t>pole dl. 980</t>
  </si>
  <si>
    <t>0,98*1</t>
  </si>
  <si>
    <t>pole dl. 990</t>
  </si>
  <si>
    <t>0,99*1</t>
  </si>
  <si>
    <t>pole dl. 1040</t>
  </si>
  <si>
    <t>1,04*1</t>
  </si>
  <si>
    <t>pole 1130</t>
  </si>
  <si>
    <t xml:space="preserve">1,13*1 </t>
  </si>
  <si>
    <t>pole dl. 1400</t>
  </si>
  <si>
    <t>1,4*1</t>
  </si>
  <si>
    <t>pole dl. 1600</t>
  </si>
  <si>
    <t>1,6*1</t>
  </si>
  <si>
    <t>pole dl. 1640</t>
  </si>
  <si>
    <t>1,64*1</t>
  </si>
  <si>
    <t>pole dl. 1710</t>
  </si>
  <si>
    <t>1,71*1</t>
  </si>
  <si>
    <t>pole dl. 1760</t>
  </si>
  <si>
    <t>1,76*1</t>
  </si>
  <si>
    <t>pole dl. 2010</t>
  </si>
  <si>
    <t>2,01*3</t>
  </si>
  <si>
    <t>pole dl. 2030</t>
  </si>
  <si>
    <t>2,03*1</t>
  </si>
  <si>
    <t>pole dl. 2040</t>
  </si>
  <si>
    <t>2,04*2</t>
  </si>
  <si>
    <t>pole dl. 2060</t>
  </si>
  <si>
    <t>2,06*1</t>
  </si>
  <si>
    <t>pole dl. 2070</t>
  </si>
  <si>
    <t>2,07*8</t>
  </si>
  <si>
    <t>pole dl. 2080</t>
  </si>
  <si>
    <t>2,08*7</t>
  </si>
  <si>
    <t>pole dl. 2090</t>
  </si>
  <si>
    <t>2,09*4</t>
  </si>
  <si>
    <t>pole dl. 2100</t>
  </si>
  <si>
    <t>2,1*245</t>
  </si>
  <si>
    <t>pole dl. 2110</t>
  </si>
  <si>
    <t>2,11*1</t>
  </si>
  <si>
    <t>pole dl. 2120</t>
  </si>
  <si>
    <t>2,12*4</t>
  </si>
  <si>
    <t>pole dl. 2130</t>
  </si>
  <si>
    <t>2,13*4</t>
  </si>
  <si>
    <t>pole dl. 2150</t>
  </si>
  <si>
    <t>2,15*1</t>
  </si>
  <si>
    <t>pole dl. 2170</t>
  </si>
  <si>
    <t>2,17*1</t>
  </si>
  <si>
    <t>pole dl. 2180</t>
  </si>
  <si>
    <t>2,18*1</t>
  </si>
  <si>
    <t>966073811</t>
  </si>
  <si>
    <t>Rozebrání vrat a vrátek k oplocení pl přes 2 do 6 m2</t>
  </si>
  <si>
    <t>297033186</t>
  </si>
  <si>
    <t>branka č. 1</t>
  </si>
  <si>
    <t>branka č. 2</t>
  </si>
  <si>
    <t>68</t>
  </si>
  <si>
    <t>966073812</t>
  </si>
  <si>
    <t>Rozebrání vrat a vrátek k oplocení pl přes 6 do 10 m2</t>
  </si>
  <si>
    <t>-429840280</t>
  </si>
  <si>
    <t>brána č. 2</t>
  </si>
  <si>
    <t>brána č. 3</t>
  </si>
  <si>
    <t>69</t>
  </si>
  <si>
    <t>966X01</t>
  </si>
  <si>
    <t>Provedení sponkování prasklin betonové podezdívky dl. 600mm z obou stran vč. dodávky potřebného materiálu</t>
  </si>
  <si>
    <t>-1521392015</t>
  </si>
  <si>
    <t>sponkování prasklin</t>
  </si>
  <si>
    <t>70</t>
  </si>
  <si>
    <t>966X02</t>
  </si>
  <si>
    <t>Dodávka a montáží nových hran podezdívky vč. dodávky bednění, adhézního můstku, cementové malty s vlákny</t>
  </si>
  <si>
    <t>137255806</t>
  </si>
  <si>
    <t>počet dle PD</t>
  </si>
  <si>
    <t>71</t>
  </si>
  <si>
    <t>97721111R</t>
  </si>
  <si>
    <t>Řezání pilou betonových nebo ŽB kcí s výztuží průměru do 16 mm hl do 200 mm</t>
  </si>
  <si>
    <t>991801398</t>
  </si>
  <si>
    <t>0,4</t>
  </si>
  <si>
    <t>72</t>
  </si>
  <si>
    <t>985141212</t>
  </si>
  <si>
    <t>Vyčištění spár v opěrné stěně š do 50 mm hl přes 150 do 300 mm</t>
  </si>
  <si>
    <t>204148714</t>
  </si>
  <si>
    <t>73</t>
  </si>
  <si>
    <t>98531111R</t>
  </si>
  <si>
    <t>Dodávka a montáž betonového zhlaví tl. 30mm z cementové malty s vlákny</t>
  </si>
  <si>
    <t>1763931145</t>
  </si>
  <si>
    <t>730*0,4</t>
  </si>
  <si>
    <t>74</t>
  </si>
  <si>
    <t>98532311R</t>
  </si>
  <si>
    <t>Spojovací můstek reprofilovaného betonu - před nanesením cementové malty s vlákny</t>
  </si>
  <si>
    <t>959738395</t>
  </si>
  <si>
    <t>997</t>
  </si>
  <si>
    <t>Přesun sutě</t>
  </si>
  <si>
    <t>75</t>
  </si>
  <si>
    <t>997013211</t>
  </si>
  <si>
    <t>Vnitrostaveništní doprava suti a vybouraných hmot pro budovy v do 6 m ručně</t>
  </si>
  <si>
    <t>-1216593649</t>
  </si>
  <si>
    <t>76</t>
  </si>
  <si>
    <t>997013219</t>
  </si>
  <si>
    <t>Příplatek k vnitrostaveništní dopravě suti a vybouraných hmot za zvětšenou dopravu suti ZKD 10 m</t>
  </si>
  <si>
    <t>1365360048</t>
  </si>
  <si>
    <t>13,196*10</t>
  </si>
  <si>
    <t>997013511</t>
  </si>
  <si>
    <t>Odvoz suti a vybouraných hmot z meziskládky na skládku do 1 km s naložením a se složením</t>
  </si>
  <si>
    <t>1749515996</t>
  </si>
  <si>
    <t>78</t>
  </si>
  <si>
    <t>997013509</t>
  </si>
  <si>
    <t>Příplatek k odvozu suti a vybouraných hmot na skládku ZKD 1 km přes 1 km</t>
  </si>
  <si>
    <t>-649377745</t>
  </si>
  <si>
    <t>79</t>
  </si>
  <si>
    <t>997013871</t>
  </si>
  <si>
    <t>Poplatek za uložení stavebního odpadu na recyklační skládce (skládkovné) směsného stavebního a demoličního kód odpadu 17 09 04</t>
  </si>
  <si>
    <t>-1851800038</t>
  </si>
  <si>
    <t>998</t>
  </si>
  <si>
    <t>Přesun hmot</t>
  </si>
  <si>
    <t>80</t>
  </si>
  <si>
    <t>99823211R</t>
  </si>
  <si>
    <t>Přesun hmot pro oplocení v do 3 m</t>
  </si>
  <si>
    <t>-1509234438</t>
  </si>
  <si>
    <t>81</t>
  </si>
  <si>
    <t>998232121</t>
  </si>
  <si>
    <t>Příplatek k přesunu hmot pro oplocení zděné za zvětšený přesun do 1000 m</t>
  </si>
  <si>
    <t>1045645611</t>
  </si>
  <si>
    <t>PSV</t>
  </si>
  <si>
    <t>Práce a dodávky PSV</t>
  </si>
  <si>
    <t>741</t>
  </si>
  <si>
    <t>Elektroinstalace</t>
  </si>
  <si>
    <t>82</t>
  </si>
  <si>
    <t>741X01</t>
  </si>
  <si>
    <t>Elektroinstalace viz. specifikace</t>
  </si>
  <si>
    <t>soubor</t>
  </si>
  <si>
    <t>-524743705</t>
  </si>
  <si>
    <t>767</t>
  </si>
  <si>
    <t>Konstrukce zámečnické</t>
  </si>
  <si>
    <t>83</t>
  </si>
  <si>
    <t>767BR1</t>
  </si>
  <si>
    <t>Dodávka a montáž samonosné pojezdové brány č. 1- barva antracit s výplní z 2D plotového dílce - specifikace dle PD</t>
  </si>
  <si>
    <t>-674529038</t>
  </si>
  <si>
    <t>Brána č. 1</t>
  </si>
  <si>
    <t>84</t>
  </si>
  <si>
    <t>767BR2</t>
  </si>
  <si>
    <t xml:space="preserve">Dodávka a montáž dvoukřídlé brány č. 2  barva antracit s výplní z 2D plotového dílce, bezpečnostního zámku + zástč - specifikace dle PD</t>
  </si>
  <si>
    <t>-436126509</t>
  </si>
  <si>
    <t>Brána č.2</t>
  </si>
  <si>
    <t>85</t>
  </si>
  <si>
    <t>767BR3</t>
  </si>
  <si>
    <t xml:space="preserve">Dodávka a montáž dvoukřídlé brány č. 3  barva antracit s výplní z 2D plotového dílce, bezpečnostního zámku + zástč - specifikace dle PD</t>
  </si>
  <si>
    <t>1030666415</t>
  </si>
  <si>
    <t>Brána č. 3</t>
  </si>
  <si>
    <t>86</t>
  </si>
  <si>
    <t>998767311</t>
  </si>
  <si>
    <t>Přesun hmot procentní pro zámečnické konstrukce ruční v objektech v do 6 m</t>
  </si>
  <si>
    <t>%</t>
  </si>
  <si>
    <t>-1892686033</t>
  </si>
  <si>
    <t>783</t>
  </si>
  <si>
    <t>Dokončovací práce - nátěry</t>
  </si>
  <si>
    <t>87</t>
  </si>
  <si>
    <t>783823101</t>
  </si>
  <si>
    <t>Penetrační akrylátový nátěr hladkých betonových povrchů</t>
  </si>
  <si>
    <t>-318215894</t>
  </si>
  <si>
    <t>170</t>
  </si>
  <si>
    <t>88</t>
  </si>
  <si>
    <t>783827401</t>
  </si>
  <si>
    <t>Krycí dvojnásobný akrylátový nátěr hladkých betonových povrchů</t>
  </si>
  <si>
    <t>-1211958999</t>
  </si>
  <si>
    <t>Práce a dodávky M</t>
  </si>
  <si>
    <t>46-M</t>
  </si>
  <si>
    <t>Zemní práce při extr.mont.pracích</t>
  </si>
  <si>
    <t>89</t>
  </si>
  <si>
    <t>460161142</t>
  </si>
  <si>
    <t>Hloubení kabelových rýh ručně š 35 cm hl 50 cm v hornině tř I skupiny 3</t>
  </si>
  <si>
    <t>-1539787054</t>
  </si>
  <si>
    <t>90</t>
  </si>
  <si>
    <t>460431152</t>
  </si>
  <si>
    <t>Zásyp kabelových rýh ručně se zhutněním š 35 cm hl 50 cm z horniny tř I skupiny 3</t>
  </si>
  <si>
    <t>-1642797195</t>
  </si>
  <si>
    <t>91</t>
  </si>
  <si>
    <t>460671113</t>
  </si>
  <si>
    <t>Výstražná fólie pro krytí kabelů šířky přes 25 do 34 cm</t>
  </si>
  <si>
    <t>-1071440623</t>
  </si>
  <si>
    <t>OST</t>
  </si>
  <si>
    <t>Ostatní</t>
  </si>
  <si>
    <t>92</t>
  </si>
  <si>
    <t>OST01</t>
  </si>
  <si>
    <t>Odborné ošetření stromových kořenů</t>
  </si>
  <si>
    <t>262144</t>
  </si>
  <si>
    <t>-547432831</t>
  </si>
  <si>
    <t>SO02 - Vedlejší rozpočtové náklady</t>
  </si>
  <si>
    <t>VRN - Vedlejší rozpočtové náklady</t>
  </si>
  <si>
    <t>VRN</t>
  </si>
  <si>
    <t>030001000</t>
  </si>
  <si>
    <t>Zařízení staveniště</t>
  </si>
  <si>
    <t>1024</t>
  </si>
  <si>
    <t>-1538993078</t>
  </si>
  <si>
    <t>045002000</t>
  </si>
  <si>
    <t>Kompletační a koordinační činnost</t>
  </si>
  <si>
    <t>1378227498</t>
  </si>
  <si>
    <t>065002000</t>
  </si>
  <si>
    <t>Mimostaveništní doprava materiálů, výrobků a strojů</t>
  </si>
  <si>
    <t>208777611</t>
  </si>
  <si>
    <t>060001000</t>
  </si>
  <si>
    <t>Územní vlivy</t>
  </si>
  <si>
    <t>-2102879969</t>
  </si>
  <si>
    <t>09000100R</t>
  </si>
  <si>
    <t>Provedení staveniště do původního stavu</t>
  </si>
  <si>
    <t>768064892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</si>
</sst>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2024-116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Oplocení areálu ZŠ Fr. Peřiny - laudova, Praha 6 - Řepy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Laudova 10/1024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3. 12. 2024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Městská část Praha 17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ING. Jan Jedlička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75</v>
      </c>
      <c r="BT94" s="101" t="s">
        <v>76</v>
      </c>
      <c r="BU94" s="102" t="s">
        <v>77</v>
      </c>
      <c r="BV94" s="101" t="s">
        <v>78</v>
      </c>
      <c r="BW94" s="101" t="s">
        <v>4</v>
      </c>
      <c r="BX94" s="101" t="s">
        <v>79</v>
      </c>
      <c r="CL94" s="101" t="s">
        <v>1</v>
      </c>
    </row>
    <row r="95" s="7" customFormat="1" ht="16.5" customHeight="1">
      <c r="A95" s="103" t="s">
        <v>80</v>
      </c>
      <c r="B95" s="104"/>
      <c r="C95" s="105"/>
      <c r="D95" s="106" t="s">
        <v>81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'SO01 - Prováděné práce'!J30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ROUND(SUM(AV95:AW95),2)</f>
        <v>0</v>
      </c>
      <c r="AU95" s="112">
        <f>'SO01 - Prováděné práce'!P131</f>
        <v>0</v>
      </c>
      <c r="AV95" s="111">
        <f>'SO01 - Prováděné práce'!J33</f>
        <v>0</v>
      </c>
      <c r="AW95" s="111">
        <f>'SO01 - Prováděné práce'!J34</f>
        <v>0</v>
      </c>
      <c r="AX95" s="111">
        <f>'SO01 - Prováděné práce'!J35</f>
        <v>0</v>
      </c>
      <c r="AY95" s="111">
        <f>'SO01 - Prováděné práce'!J36</f>
        <v>0</v>
      </c>
      <c r="AZ95" s="111">
        <f>'SO01 - Prováděné práce'!F33</f>
        <v>0</v>
      </c>
      <c r="BA95" s="111">
        <f>'SO01 - Prováděné práce'!F34</f>
        <v>0</v>
      </c>
      <c r="BB95" s="111">
        <f>'SO01 - Prováděné práce'!F35</f>
        <v>0</v>
      </c>
      <c r="BC95" s="111">
        <f>'SO01 - Prováděné práce'!F36</f>
        <v>0</v>
      </c>
      <c r="BD95" s="113">
        <f>'SO01 - Prováděné práce'!F37</f>
        <v>0</v>
      </c>
      <c r="BE95" s="7"/>
      <c r="BT95" s="114" t="s">
        <v>84</v>
      </c>
      <c r="BV95" s="114" t="s">
        <v>78</v>
      </c>
      <c r="BW95" s="114" t="s">
        <v>85</v>
      </c>
      <c r="BX95" s="114" t="s">
        <v>4</v>
      </c>
      <c r="CL95" s="114" t="s">
        <v>1</v>
      </c>
      <c r="CM95" s="114" t="s">
        <v>86</v>
      </c>
    </row>
    <row r="96" s="7" customFormat="1" ht="16.5" customHeight="1">
      <c r="A96" s="103" t="s">
        <v>80</v>
      </c>
      <c r="B96" s="104"/>
      <c r="C96" s="105"/>
      <c r="D96" s="106" t="s">
        <v>87</v>
      </c>
      <c r="E96" s="106"/>
      <c r="F96" s="106"/>
      <c r="G96" s="106"/>
      <c r="H96" s="106"/>
      <c r="I96" s="107"/>
      <c r="J96" s="106" t="s">
        <v>88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'SO02 - Vedlejší rozpočtov...'!J30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83</v>
      </c>
      <c r="AR96" s="104"/>
      <c r="AS96" s="115">
        <v>0</v>
      </c>
      <c r="AT96" s="116">
        <f>ROUND(SUM(AV96:AW96),2)</f>
        <v>0</v>
      </c>
      <c r="AU96" s="117">
        <f>'SO02 - Vedlejší rozpočtov...'!P117</f>
        <v>0</v>
      </c>
      <c r="AV96" s="116">
        <f>'SO02 - Vedlejší rozpočtov...'!J33</f>
        <v>0</v>
      </c>
      <c r="AW96" s="116">
        <f>'SO02 - Vedlejší rozpočtov...'!J34</f>
        <v>0</v>
      </c>
      <c r="AX96" s="116">
        <f>'SO02 - Vedlejší rozpočtov...'!J35</f>
        <v>0</v>
      </c>
      <c r="AY96" s="116">
        <f>'SO02 - Vedlejší rozpočtov...'!J36</f>
        <v>0</v>
      </c>
      <c r="AZ96" s="116">
        <f>'SO02 - Vedlejší rozpočtov...'!F33</f>
        <v>0</v>
      </c>
      <c r="BA96" s="116">
        <f>'SO02 - Vedlejší rozpočtov...'!F34</f>
        <v>0</v>
      </c>
      <c r="BB96" s="116">
        <f>'SO02 - Vedlejší rozpočtov...'!F35</f>
        <v>0</v>
      </c>
      <c r="BC96" s="116">
        <f>'SO02 - Vedlejší rozpočtov...'!F36</f>
        <v>0</v>
      </c>
      <c r="BD96" s="118">
        <f>'SO02 - Vedlejší rozpočtov...'!F37</f>
        <v>0</v>
      </c>
      <c r="BE96" s="7"/>
      <c r="BT96" s="114" t="s">
        <v>84</v>
      </c>
      <c r="BV96" s="114" t="s">
        <v>78</v>
      </c>
      <c r="BW96" s="114" t="s">
        <v>89</v>
      </c>
      <c r="BX96" s="114" t="s">
        <v>4</v>
      </c>
      <c r="CL96" s="114" t="s">
        <v>1</v>
      </c>
      <c r="CM96" s="114" t="s">
        <v>86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01 - Prováděné práce'!C2" display="/"/>
    <hyperlink ref="A96" location="'SO02 - Vedlejší rozpočt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90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Oplocení areálu ZŠ Fr. Peřiny - laudova, Praha 6 - Řepy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91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3. 12. 2024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ROUND(J131,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ROUND((SUM(BE131:BE670)),  2)</f>
        <v>0</v>
      </c>
      <c r="G33" s="37"/>
      <c r="H33" s="37"/>
      <c r="I33" s="127">
        <v>0.20999999999999999</v>
      </c>
      <c r="J33" s="126">
        <f>ROUND(((SUM(BE131:BE670))*I33),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ROUND((SUM(BF131:BF670)),  2)</f>
        <v>0</v>
      </c>
      <c r="G34" s="37"/>
      <c r="H34" s="37"/>
      <c r="I34" s="127">
        <v>0.12</v>
      </c>
      <c r="J34" s="126">
        <f>ROUND(((SUM(BF131:BF670))*I34),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ROUND((SUM(BG131:BG670)),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ROUND((SUM(BH131:BH670)),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ROUND((SUM(BI131:BI670)),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Oplocení areálu ZŠ Fr. Peřiny - laudova, Praha 6 - Řepy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SO01 - Prováděné práce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Laudova 10/1024</v>
      </c>
      <c r="G89" s="37"/>
      <c r="H89" s="37"/>
      <c r="I89" s="31" t="s">
        <v>22</v>
      </c>
      <c r="J89" s="68" t="str">
        <f>IF(J12="","",J12)</f>
        <v>3. 12. 2024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Městská část Praha 17</v>
      </c>
      <c r="G91" s="37"/>
      <c r="H91" s="37"/>
      <c r="I91" s="31" t="s">
        <v>30</v>
      </c>
      <c r="J91" s="35" t="str">
        <f>E21</f>
        <v>ING. Jan Jedlička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94</v>
      </c>
      <c r="D94" s="128"/>
      <c r="E94" s="128"/>
      <c r="F94" s="128"/>
      <c r="G94" s="128"/>
      <c r="H94" s="128"/>
      <c r="I94" s="128"/>
      <c r="J94" s="137" t="s">
        <v>95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96</v>
      </c>
      <c r="D96" s="37"/>
      <c r="E96" s="37"/>
      <c r="F96" s="37"/>
      <c r="G96" s="37"/>
      <c r="H96" s="37"/>
      <c r="I96" s="37"/>
      <c r="J96" s="95">
        <f>J131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97</v>
      </c>
    </row>
    <row r="97" s="9" customFormat="1" ht="24.96" customHeight="1">
      <c r="A97" s="9"/>
      <c r="B97" s="139"/>
      <c r="C97" s="9"/>
      <c r="D97" s="140" t="s">
        <v>98</v>
      </c>
      <c r="E97" s="141"/>
      <c r="F97" s="141"/>
      <c r="G97" s="141"/>
      <c r="H97" s="141"/>
      <c r="I97" s="141"/>
      <c r="J97" s="142">
        <f>J132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99</v>
      </c>
      <c r="E98" s="145"/>
      <c r="F98" s="145"/>
      <c r="G98" s="145"/>
      <c r="H98" s="145"/>
      <c r="I98" s="145"/>
      <c r="J98" s="146">
        <f>J133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100</v>
      </c>
      <c r="E99" s="145"/>
      <c r="F99" s="145"/>
      <c r="G99" s="145"/>
      <c r="H99" s="145"/>
      <c r="I99" s="145"/>
      <c r="J99" s="146">
        <f>J165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101</v>
      </c>
      <c r="E100" s="145"/>
      <c r="F100" s="145"/>
      <c r="G100" s="145"/>
      <c r="H100" s="145"/>
      <c r="I100" s="145"/>
      <c r="J100" s="146">
        <f>J178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102</v>
      </c>
      <c r="E101" s="145"/>
      <c r="F101" s="145"/>
      <c r="G101" s="145"/>
      <c r="H101" s="145"/>
      <c r="I101" s="145"/>
      <c r="J101" s="146">
        <f>J492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103</v>
      </c>
      <c r="E102" s="145"/>
      <c r="F102" s="145"/>
      <c r="G102" s="145"/>
      <c r="H102" s="145"/>
      <c r="I102" s="145"/>
      <c r="J102" s="146">
        <f>J504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104</v>
      </c>
      <c r="E103" s="145"/>
      <c r="F103" s="145"/>
      <c r="G103" s="145"/>
      <c r="H103" s="145"/>
      <c r="I103" s="145"/>
      <c r="J103" s="146">
        <f>J614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105</v>
      </c>
      <c r="E104" s="145"/>
      <c r="F104" s="145"/>
      <c r="G104" s="145"/>
      <c r="H104" s="145"/>
      <c r="I104" s="145"/>
      <c r="J104" s="146">
        <f>J626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9"/>
      <c r="C105" s="9"/>
      <c r="D105" s="140" t="s">
        <v>106</v>
      </c>
      <c r="E105" s="141"/>
      <c r="F105" s="141"/>
      <c r="G105" s="141"/>
      <c r="H105" s="141"/>
      <c r="I105" s="141"/>
      <c r="J105" s="142">
        <f>J629</f>
        <v>0</v>
      </c>
      <c r="K105" s="9"/>
      <c r="L105" s="13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3"/>
      <c r="C106" s="10"/>
      <c r="D106" s="144" t="s">
        <v>107</v>
      </c>
      <c r="E106" s="145"/>
      <c r="F106" s="145"/>
      <c r="G106" s="145"/>
      <c r="H106" s="145"/>
      <c r="I106" s="145"/>
      <c r="J106" s="146">
        <f>J630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3"/>
      <c r="C107" s="10"/>
      <c r="D107" s="144" t="s">
        <v>108</v>
      </c>
      <c r="E107" s="145"/>
      <c r="F107" s="145"/>
      <c r="G107" s="145"/>
      <c r="H107" s="145"/>
      <c r="I107" s="145"/>
      <c r="J107" s="146">
        <f>J632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3"/>
      <c r="C108" s="10"/>
      <c r="D108" s="144" t="s">
        <v>109</v>
      </c>
      <c r="E108" s="145"/>
      <c r="F108" s="145"/>
      <c r="G108" s="145"/>
      <c r="H108" s="145"/>
      <c r="I108" s="145"/>
      <c r="J108" s="146">
        <f>J646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39"/>
      <c r="C109" s="9"/>
      <c r="D109" s="140" t="s">
        <v>110</v>
      </c>
      <c r="E109" s="141"/>
      <c r="F109" s="141"/>
      <c r="G109" s="141"/>
      <c r="H109" s="141"/>
      <c r="I109" s="141"/>
      <c r="J109" s="142">
        <f>J655</f>
        <v>0</v>
      </c>
      <c r="K109" s="9"/>
      <c r="L109" s="13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43"/>
      <c r="C110" s="10"/>
      <c r="D110" s="144" t="s">
        <v>111</v>
      </c>
      <c r="E110" s="145"/>
      <c r="F110" s="145"/>
      <c r="G110" s="145"/>
      <c r="H110" s="145"/>
      <c r="I110" s="145"/>
      <c r="J110" s="146">
        <f>J656</f>
        <v>0</v>
      </c>
      <c r="K110" s="10"/>
      <c r="L110" s="14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39"/>
      <c r="C111" s="9"/>
      <c r="D111" s="140" t="s">
        <v>112</v>
      </c>
      <c r="E111" s="141"/>
      <c r="F111" s="141"/>
      <c r="G111" s="141"/>
      <c r="H111" s="141"/>
      <c r="I111" s="141"/>
      <c r="J111" s="142">
        <f>J669</f>
        <v>0</v>
      </c>
      <c r="K111" s="9"/>
      <c r="L111" s="13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7" s="2" customFormat="1" ht="6.96" customHeight="1">
      <c r="A117" s="37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2" t="s">
        <v>113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16</v>
      </c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7"/>
      <c r="D121" s="37"/>
      <c r="E121" s="120" t="str">
        <f>E7</f>
        <v>Oplocení areálu ZŠ Fr. Peřiny - laudova, Praha 6 - Řepy</v>
      </c>
      <c r="F121" s="31"/>
      <c r="G121" s="31"/>
      <c r="H121" s="31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91</v>
      </c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7"/>
      <c r="D123" s="37"/>
      <c r="E123" s="66" t="str">
        <f>E9</f>
        <v>SO01 - Prováděné práce</v>
      </c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7"/>
      <c r="E125" s="37"/>
      <c r="F125" s="26" t="str">
        <f>F12</f>
        <v>Laudova 10/1024</v>
      </c>
      <c r="G125" s="37"/>
      <c r="H125" s="37"/>
      <c r="I125" s="31" t="s">
        <v>22</v>
      </c>
      <c r="J125" s="68" t="str">
        <f>IF(J12="","",J12)</f>
        <v>3. 12. 2024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7"/>
      <c r="E127" s="37"/>
      <c r="F127" s="26" t="str">
        <f>E15</f>
        <v>Městská část Praha 17</v>
      </c>
      <c r="G127" s="37"/>
      <c r="H127" s="37"/>
      <c r="I127" s="31" t="s">
        <v>30</v>
      </c>
      <c r="J127" s="35" t="str">
        <f>E21</f>
        <v>ING. Jan Jedlička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28</v>
      </c>
      <c r="D128" s="37"/>
      <c r="E128" s="37"/>
      <c r="F128" s="26" t="str">
        <f>IF(E18="","",E18)</f>
        <v>Vyplň údaj</v>
      </c>
      <c r="G128" s="37"/>
      <c r="H128" s="37"/>
      <c r="I128" s="31" t="s">
        <v>33</v>
      </c>
      <c r="J128" s="35" t="str">
        <f>E24</f>
        <v xml:space="preserve"> </v>
      </c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47"/>
      <c r="B130" s="148"/>
      <c r="C130" s="149" t="s">
        <v>114</v>
      </c>
      <c r="D130" s="150" t="s">
        <v>61</v>
      </c>
      <c r="E130" s="150" t="s">
        <v>57</v>
      </c>
      <c r="F130" s="150" t="s">
        <v>58</v>
      </c>
      <c r="G130" s="150" t="s">
        <v>115</v>
      </c>
      <c r="H130" s="150" t="s">
        <v>116</v>
      </c>
      <c r="I130" s="150" t="s">
        <v>117</v>
      </c>
      <c r="J130" s="151" t="s">
        <v>95</v>
      </c>
      <c r="K130" s="152" t="s">
        <v>118</v>
      </c>
      <c r="L130" s="153"/>
      <c r="M130" s="85" t="s">
        <v>1</v>
      </c>
      <c r="N130" s="86" t="s">
        <v>40</v>
      </c>
      <c r="O130" s="86" t="s">
        <v>119</v>
      </c>
      <c r="P130" s="86" t="s">
        <v>120</v>
      </c>
      <c r="Q130" s="86" t="s">
        <v>121</v>
      </c>
      <c r="R130" s="86" t="s">
        <v>122</v>
      </c>
      <c r="S130" s="86" t="s">
        <v>123</v>
      </c>
      <c r="T130" s="87" t="s">
        <v>124</v>
      </c>
      <c r="U130" s="147"/>
      <c r="V130" s="147"/>
      <c r="W130" s="147"/>
      <c r="X130" s="147"/>
      <c r="Y130" s="147"/>
      <c r="Z130" s="147"/>
      <c r="AA130" s="147"/>
      <c r="AB130" s="147"/>
      <c r="AC130" s="147"/>
      <c r="AD130" s="147"/>
      <c r="AE130" s="147"/>
    </row>
    <row r="131" s="2" customFormat="1" ht="22.8" customHeight="1">
      <c r="A131" s="37"/>
      <c r="B131" s="38"/>
      <c r="C131" s="92" t="s">
        <v>125</v>
      </c>
      <c r="D131" s="37"/>
      <c r="E131" s="37"/>
      <c r="F131" s="37"/>
      <c r="G131" s="37"/>
      <c r="H131" s="37"/>
      <c r="I131" s="37"/>
      <c r="J131" s="154">
        <f>BK131</f>
        <v>0</v>
      </c>
      <c r="K131" s="37"/>
      <c r="L131" s="38"/>
      <c r="M131" s="88"/>
      <c r="N131" s="72"/>
      <c r="O131" s="89"/>
      <c r="P131" s="155">
        <f>P132+P629+P655+P669</f>
        <v>0</v>
      </c>
      <c r="Q131" s="89"/>
      <c r="R131" s="155">
        <f>R132+R629+R655+R669</f>
        <v>35.599291089999994</v>
      </c>
      <c r="S131" s="89"/>
      <c r="T131" s="156">
        <f>T132+T629+T655+T669</f>
        <v>13.196160000000001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75</v>
      </c>
      <c r="AU131" s="18" t="s">
        <v>97</v>
      </c>
      <c r="BK131" s="157">
        <f>BK132+BK629+BK655+BK669</f>
        <v>0</v>
      </c>
    </row>
    <row r="132" s="12" customFormat="1" ht="25.92" customHeight="1">
      <c r="A132" s="12"/>
      <c r="B132" s="158"/>
      <c r="C132" s="12"/>
      <c r="D132" s="159" t="s">
        <v>75</v>
      </c>
      <c r="E132" s="160" t="s">
        <v>126</v>
      </c>
      <c r="F132" s="160" t="s">
        <v>127</v>
      </c>
      <c r="G132" s="12"/>
      <c r="H132" s="12"/>
      <c r="I132" s="161"/>
      <c r="J132" s="162">
        <f>BK132</f>
        <v>0</v>
      </c>
      <c r="K132" s="12"/>
      <c r="L132" s="158"/>
      <c r="M132" s="163"/>
      <c r="N132" s="164"/>
      <c r="O132" s="164"/>
      <c r="P132" s="165">
        <f>P133+P165+P178+P492+P504+P614+P626</f>
        <v>0</v>
      </c>
      <c r="Q132" s="164"/>
      <c r="R132" s="165">
        <f>R133+R165+R178+R492+R504+R614+R626</f>
        <v>35.491641089999995</v>
      </c>
      <c r="S132" s="164"/>
      <c r="T132" s="166">
        <f>T133+T165+T178+T492+T504+T614+T626</f>
        <v>13.196160000000001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9" t="s">
        <v>84</v>
      </c>
      <c r="AT132" s="167" t="s">
        <v>75</v>
      </c>
      <c r="AU132" s="167" t="s">
        <v>76</v>
      </c>
      <c r="AY132" s="159" t="s">
        <v>128</v>
      </c>
      <c r="BK132" s="168">
        <f>BK133+BK165+BK178+BK492+BK504+BK614+BK626</f>
        <v>0</v>
      </c>
    </row>
    <row r="133" s="12" customFormat="1" ht="22.8" customHeight="1">
      <c r="A133" s="12"/>
      <c r="B133" s="158"/>
      <c r="C133" s="12"/>
      <c r="D133" s="159" t="s">
        <v>75</v>
      </c>
      <c r="E133" s="169" t="s">
        <v>84</v>
      </c>
      <c r="F133" s="169" t="s">
        <v>129</v>
      </c>
      <c r="G133" s="12"/>
      <c r="H133" s="12"/>
      <c r="I133" s="161"/>
      <c r="J133" s="170">
        <f>BK133</f>
        <v>0</v>
      </c>
      <c r="K133" s="12"/>
      <c r="L133" s="158"/>
      <c r="M133" s="163"/>
      <c r="N133" s="164"/>
      <c r="O133" s="164"/>
      <c r="P133" s="165">
        <f>SUM(P134:P164)</f>
        <v>0</v>
      </c>
      <c r="Q133" s="164"/>
      <c r="R133" s="165">
        <f>SUM(R134:R164)</f>
        <v>0</v>
      </c>
      <c r="S133" s="164"/>
      <c r="T133" s="166">
        <f>SUM(T134:T164)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9" t="s">
        <v>84</v>
      </c>
      <c r="AT133" s="167" t="s">
        <v>75</v>
      </c>
      <c r="AU133" s="167" t="s">
        <v>84</v>
      </c>
      <c r="AY133" s="159" t="s">
        <v>128</v>
      </c>
      <c r="BK133" s="168">
        <f>SUM(BK134:BK164)</f>
        <v>0</v>
      </c>
    </row>
    <row r="134" s="2" customFormat="1" ht="33" customHeight="1">
      <c r="A134" s="37"/>
      <c r="B134" s="171"/>
      <c r="C134" s="172" t="s">
        <v>84</v>
      </c>
      <c r="D134" s="172" t="s">
        <v>130</v>
      </c>
      <c r="E134" s="173" t="s">
        <v>131</v>
      </c>
      <c r="F134" s="174" t="s">
        <v>132</v>
      </c>
      <c r="G134" s="175" t="s">
        <v>133</v>
      </c>
      <c r="H134" s="176">
        <v>42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41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134</v>
      </c>
      <c r="AT134" s="184" t="s">
        <v>130</v>
      </c>
      <c r="AU134" s="184" t="s">
        <v>86</v>
      </c>
      <c r="AY134" s="18" t="s">
        <v>128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84</v>
      </c>
      <c r="BK134" s="185">
        <f>ROUND(I134*H134,2)</f>
        <v>0</v>
      </c>
      <c r="BL134" s="18" t="s">
        <v>134</v>
      </c>
      <c r="BM134" s="184" t="s">
        <v>135</v>
      </c>
    </row>
    <row r="135" s="13" customFormat="1">
      <c r="A135" s="13"/>
      <c r="B135" s="186"/>
      <c r="C135" s="13"/>
      <c r="D135" s="187" t="s">
        <v>136</v>
      </c>
      <c r="E135" s="188" t="s">
        <v>1</v>
      </c>
      <c r="F135" s="189" t="s">
        <v>137</v>
      </c>
      <c r="G135" s="13"/>
      <c r="H135" s="188" t="s">
        <v>1</v>
      </c>
      <c r="I135" s="190"/>
      <c r="J135" s="13"/>
      <c r="K135" s="13"/>
      <c r="L135" s="186"/>
      <c r="M135" s="191"/>
      <c r="N135" s="192"/>
      <c r="O135" s="192"/>
      <c r="P135" s="192"/>
      <c r="Q135" s="192"/>
      <c r="R135" s="192"/>
      <c r="S135" s="192"/>
      <c r="T135" s="19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8" t="s">
        <v>136</v>
      </c>
      <c r="AU135" s="188" t="s">
        <v>86</v>
      </c>
      <c r="AV135" s="13" t="s">
        <v>84</v>
      </c>
      <c r="AW135" s="13" t="s">
        <v>32</v>
      </c>
      <c r="AX135" s="13" t="s">
        <v>76</v>
      </c>
      <c r="AY135" s="188" t="s">
        <v>128</v>
      </c>
    </row>
    <row r="136" s="14" customFormat="1">
      <c r="A136" s="14"/>
      <c r="B136" s="194"/>
      <c r="C136" s="14"/>
      <c r="D136" s="187" t="s">
        <v>136</v>
      </c>
      <c r="E136" s="195" t="s">
        <v>1</v>
      </c>
      <c r="F136" s="196" t="s">
        <v>138</v>
      </c>
      <c r="G136" s="14"/>
      <c r="H136" s="197">
        <v>42</v>
      </c>
      <c r="I136" s="198"/>
      <c r="J136" s="14"/>
      <c r="K136" s="14"/>
      <c r="L136" s="194"/>
      <c r="M136" s="199"/>
      <c r="N136" s="200"/>
      <c r="O136" s="200"/>
      <c r="P136" s="200"/>
      <c r="Q136" s="200"/>
      <c r="R136" s="200"/>
      <c r="S136" s="200"/>
      <c r="T136" s="20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5" t="s">
        <v>136</v>
      </c>
      <c r="AU136" s="195" t="s">
        <v>86</v>
      </c>
      <c r="AV136" s="14" t="s">
        <v>86</v>
      </c>
      <c r="AW136" s="14" t="s">
        <v>32</v>
      </c>
      <c r="AX136" s="14" t="s">
        <v>76</v>
      </c>
      <c r="AY136" s="195" t="s">
        <v>128</v>
      </c>
    </row>
    <row r="137" s="15" customFormat="1">
      <c r="A137" s="15"/>
      <c r="B137" s="202"/>
      <c r="C137" s="15"/>
      <c r="D137" s="187" t="s">
        <v>136</v>
      </c>
      <c r="E137" s="203" t="s">
        <v>1</v>
      </c>
      <c r="F137" s="204" t="s">
        <v>139</v>
      </c>
      <c r="G137" s="15"/>
      <c r="H137" s="205">
        <v>42</v>
      </c>
      <c r="I137" s="206"/>
      <c r="J137" s="15"/>
      <c r="K137" s="15"/>
      <c r="L137" s="202"/>
      <c r="M137" s="207"/>
      <c r="N137" s="208"/>
      <c r="O137" s="208"/>
      <c r="P137" s="208"/>
      <c r="Q137" s="208"/>
      <c r="R137" s="208"/>
      <c r="S137" s="208"/>
      <c r="T137" s="20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03" t="s">
        <v>136</v>
      </c>
      <c r="AU137" s="203" t="s">
        <v>86</v>
      </c>
      <c r="AV137" s="15" t="s">
        <v>134</v>
      </c>
      <c r="AW137" s="15" t="s">
        <v>32</v>
      </c>
      <c r="AX137" s="15" t="s">
        <v>84</v>
      </c>
      <c r="AY137" s="203" t="s">
        <v>128</v>
      </c>
    </row>
    <row r="138" s="2" customFormat="1" ht="37.8" customHeight="1">
      <c r="A138" s="37"/>
      <c r="B138" s="171"/>
      <c r="C138" s="172" t="s">
        <v>86</v>
      </c>
      <c r="D138" s="172" t="s">
        <v>130</v>
      </c>
      <c r="E138" s="173" t="s">
        <v>140</v>
      </c>
      <c r="F138" s="174" t="s">
        <v>141</v>
      </c>
      <c r="G138" s="175" t="s">
        <v>142</v>
      </c>
      <c r="H138" s="176">
        <v>2.0259999999999998</v>
      </c>
      <c r="I138" s="177"/>
      <c r="J138" s="178">
        <f>ROUND(I138*H138,2)</f>
        <v>0</v>
      </c>
      <c r="K138" s="179"/>
      <c r="L138" s="38"/>
      <c r="M138" s="180" t="s">
        <v>1</v>
      </c>
      <c r="N138" s="181" t="s">
        <v>41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134</v>
      </c>
      <c r="AT138" s="184" t="s">
        <v>130</v>
      </c>
      <c r="AU138" s="184" t="s">
        <v>86</v>
      </c>
      <c r="AY138" s="18" t="s">
        <v>128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84</v>
      </c>
      <c r="BK138" s="185">
        <f>ROUND(I138*H138,2)</f>
        <v>0</v>
      </c>
      <c r="BL138" s="18" t="s">
        <v>134</v>
      </c>
      <c r="BM138" s="184" t="s">
        <v>143</v>
      </c>
    </row>
    <row r="139" s="13" customFormat="1">
      <c r="A139" s="13"/>
      <c r="B139" s="186"/>
      <c r="C139" s="13"/>
      <c r="D139" s="187" t="s">
        <v>136</v>
      </c>
      <c r="E139" s="188" t="s">
        <v>1</v>
      </c>
      <c r="F139" s="189" t="s">
        <v>144</v>
      </c>
      <c r="G139" s="13"/>
      <c r="H139" s="188" t="s">
        <v>1</v>
      </c>
      <c r="I139" s="190"/>
      <c r="J139" s="13"/>
      <c r="K139" s="13"/>
      <c r="L139" s="186"/>
      <c r="M139" s="191"/>
      <c r="N139" s="192"/>
      <c r="O139" s="192"/>
      <c r="P139" s="192"/>
      <c r="Q139" s="192"/>
      <c r="R139" s="192"/>
      <c r="S139" s="192"/>
      <c r="T139" s="19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8" t="s">
        <v>136</v>
      </c>
      <c r="AU139" s="188" t="s">
        <v>86</v>
      </c>
      <c r="AV139" s="13" t="s">
        <v>84</v>
      </c>
      <c r="AW139" s="13" t="s">
        <v>32</v>
      </c>
      <c r="AX139" s="13" t="s">
        <v>76</v>
      </c>
      <c r="AY139" s="188" t="s">
        <v>128</v>
      </c>
    </row>
    <row r="140" s="13" customFormat="1">
      <c r="A140" s="13"/>
      <c r="B140" s="186"/>
      <c r="C140" s="13"/>
      <c r="D140" s="187" t="s">
        <v>136</v>
      </c>
      <c r="E140" s="188" t="s">
        <v>1</v>
      </c>
      <c r="F140" s="189" t="s">
        <v>145</v>
      </c>
      <c r="G140" s="13"/>
      <c r="H140" s="188" t="s">
        <v>1</v>
      </c>
      <c r="I140" s="190"/>
      <c r="J140" s="13"/>
      <c r="K140" s="13"/>
      <c r="L140" s="186"/>
      <c r="M140" s="191"/>
      <c r="N140" s="192"/>
      <c r="O140" s="192"/>
      <c r="P140" s="192"/>
      <c r="Q140" s="192"/>
      <c r="R140" s="192"/>
      <c r="S140" s="192"/>
      <c r="T140" s="19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8" t="s">
        <v>136</v>
      </c>
      <c r="AU140" s="188" t="s">
        <v>86</v>
      </c>
      <c r="AV140" s="13" t="s">
        <v>84</v>
      </c>
      <c r="AW140" s="13" t="s">
        <v>32</v>
      </c>
      <c r="AX140" s="13" t="s">
        <v>76</v>
      </c>
      <c r="AY140" s="188" t="s">
        <v>128</v>
      </c>
    </row>
    <row r="141" s="14" customFormat="1">
      <c r="A141" s="14"/>
      <c r="B141" s="194"/>
      <c r="C141" s="14"/>
      <c r="D141" s="187" t="s">
        <v>136</v>
      </c>
      <c r="E141" s="195" t="s">
        <v>1</v>
      </c>
      <c r="F141" s="196" t="s">
        <v>146</v>
      </c>
      <c r="G141" s="14"/>
      <c r="H141" s="197">
        <v>0.80000000000000004</v>
      </c>
      <c r="I141" s="198"/>
      <c r="J141" s="14"/>
      <c r="K141" s="14"/>
      <c r="L141" s="194"/>
      <c r="M141" s="199"/>
      <c r="N141" s="200"/>
      <c r="O141" s="200"/>
      <c r="P141" s="200"/>
      <c r="Q141" s="200"/>
      <c r="R141" s="200"/>
      <c r="S141" s="200"/>
      <c r="T141" s="20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5" t="s">
        <v>136</v>
      </c>
      <c r="AU141" s="195" t="s">
        <v>86</v>
      </c>
      <c r="AV141" s="14" t="s">
        <v>86</v>
      </c>
      <c r="AW141" s="14" t="s">
        <v>32</v>
      </c>
      <c r="AX141" s="14" t="s">
        <v>76</v>
      </c>
      <c r="AY141" s="195" t="s">
        <v>128</v>
      </c>
    </row>
    <row r="142" s="13" customFormat="1">
      <c r="A142" s="13"/>
      <c r="B142" s="186"/>
      <c r="C142" s="13"/>
      <c r="D142" s="187" t="s">
        <v>136</v>
      </c>
      <c r="E142" s="188" t="s">
        <v>1</v>
      </c>
      <c r="F142" s="189" t="s">
        <v>147</v>
      </c>
      <c r="G142" s="13"/>
      <c r="H142" s="188" t="s">
        <v>1</v>
      </c>
      <c r="I142" s="190"/>
      <c r="J142" s="13"/>
      <c r="K142" s="13"/>
      <c r="L142" s="186"/>
      <c r="M142" s="191"/>
      <c r="N142" s="192"/>
      <c r="O142" s="192"/>
      <c r="P142" s="192"/>
      <c r="Q142" s="192"/>
      <c r="R142" s="192"/>
      <c r="S142" s="192"/>
      <c r="T142" s="19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136</v>
      </c>
      <c r="AU142" s="188" t="s">
        <v>86</v>
      </c>
      <c r="AV142" s="13" t="s">
        <v>84</v>
      </c>
      <c r="AW142" s="13" t="s">
        <v>32</v>
      </c>
      <c r="AX142" s="13" t="s">
        <v>76</v>
      </c>
      <c r="AY142" s="188" t="s">
        <v>128</v>
      </c>
    </row>
    <row r="143" s="14" customFormat="1">
      <c r="A143" s="14"/>
      <c r="B143" s="194"/>
      <c r="C143" s="14"/>
      <c r="D143" s="187" t="s">
        <v>136</v>
      </c>
      <c r="E143" s="195" t="s">
        <v>1</v>
      </c>
      <c r="F143" s="196" t="s">
        <v>148</v>
      </c>
      <c r="G143" s="14"/>
      <c r="H143" s="197">
        <v>1.226</v>
      </c>
      <c r="I143" s="198"/>
      <c r="J143" s="14"/>
      <c r="K143" s="14"/>
      <c r="L143" s="194"/>
      <c r="M143" s="199"/>
      <c r="N143" s="200"/>
      <c r="O143" s="200"/>
      <c r="P143" s="200"/>
      <c r="Q143" s="200"/>
      <c r="R143" s="200"/>
      <c r="S143" s="200"/>
      <c r="T143" s="2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5" t="s">
        <v>136</v>
      </c>
      <c r="AU143" s="195" t="s">
        <v>86</v>
      </c>
      <c r="AV143" s="14" t="s">
        <v>86</v>
      </c>
      <c r="AW143" s="14" t="s">
        <v>32</v>
      </c>
      <c r="AX143" s="14" t="s">
        <v>76</v>
      </c>
      <c r="AY143" s="195" t="s">
        <v>128</v>
      </c>
    </row>
    <row r="144" s="15" customFormat="1">
      <c r="A144" s="15"/>
      <c r="B144" s="202"/>
      <c r="C144" s="15"/>
      <c r="D144" s="187" t="s">
        <v>136</v>
      </c>
      <c r="E144" s="203" t="s">
        <v>1</v>
      </c>
      <c r="F144" s="204" t="s">
        <v>139</v>
      </c>
      <c r="G144" s="15"/>
      <c r="H144" s="205">
        <v>2.0259999999999998</v>
      </c>
      <c r="I144" s="206"/>
      <c r="J144" s="15"/>
      <c r="K144" s="15"/>
      <c r="L144" s="202"/>
      <c r="M144" s="207"/>
      <c r="N144" s="208"/>
      <c r="O144" s="208"/>
      <c r="P144" s="208"/>
      <c r="Q144" s="208"/>
      <c r="R144" s="208"/>
      <c r="S144" s="208"/>
      <c r="T144" s="20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03" t="s">
        <v>136</v>
      </c>
      <c r="AU144" s="203" t="s">
        <v>86</v>
      </c>
      <c r="AV144" s="15" t="s">
        <v>134</v>
      </c>
      <c r="AW144" s="15" t="s">
        <v>32</v>
      </c>
      <c r="AX144" s="15" t="s">
        <v>84</v>
      </c>
      <c r="AY144" s="203" t="s">
        <v>128</v>
      </c>
    </row>
    <row r="145" s="2" customFormat="1" ht="37.8" customHeight="1">
      <c r="A145" s="37"/>
      <c r="B145" s="171"/>
      <c r="C145" s="172" t="s">
        <v>149</v>
      </c>
      <c r="D145" s="172" t="s">
        <v>130</v>
      </c>
      <c r="E145" s="173" t="s">
        <v>150</v>
      </c>
      <c r="F145" s="174" t="s">
        <v>151</v>
      </c>
      <c r="G145" s="175" t="s">
        <v>142</v>
      </c>
      <c r="H145" s="176">
        <v>20.260000000000002</v>
      </c>
      <c r="I145" s="177"/>
      <c r="J145" s="178">
        <f>ROUND(I145*H145,2)</f>
        <v>0</v>
      </c>
      <c r="K145" s="179"/>
      <c r="L145" s="38"/>
      <c r="M145" s="180" t="s">
        <v>1</v>
      </c>
      <c r="N145" s="181" t="s">
        <v>41</v>
      </c>
      <c r="O145" s="76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134</v>
      </c>
      <c r="AT145" s="184" t="s">
        <v>130</v>
      </c>
      <c r="AU145" s="184" t="s">
        <v>86</v>
      </c>
      <c r="AY145" s="18" t="s">
        <v>128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84</v>
      </c>
      <c r="BK145" s="185">
        <f>ROUND(I145*H145,2)</f>
        <v>0</v>
      </c>
      <c r="BL145" s="18" t="s">
        <v>134</v>
      </c>
      <c r="BM145" s="184" t="s">
        <v>152</v>
      </c>
    </row>
    <row r="146" s="13" customFormat="1">
      <c r="A146" s="13"/>
      <c r="B146" s="186"/>
      <c r="C146" s="13"/>
      <c r="D146" s="187" t="s">
        <v>136</v>
      </c>
      <c r="E146" s="188" t="s">
        <v>1</v>
      </c>
      <c r="F146" s="189" t="s">
        <v>153</v>
      </c>
      <c r="G146" s="13"/>
      <c r="H146" s="188" t="s">
        <v>1</v>
      </c>
      <c r="I146" s="190"/>
      <c r="J146" s="13"/>
      <c r="K146" s="13"/>
      <c r="L146" s="186"/>
      <c r="M146" s="191"/>
      <c r="N146" s="192"/>
      <c r="O146" s="192"/>
      <c r="P146" s="192"/>
      <c r="Q146" s="192"/>
      <c r="R146" s="192"/>
      <c r="S146" s="192"/>
      <c r="T146" s="19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8" t="s">
        <v>136</v>
      </c>
      <c r="AU146" s="188" t="s">
        <v>86</v>
      </c>
      <c r="AV146" s="13" t="s">
        <v>84</v>
      </c>
      <c r="AW146" s="13" t="s">
        <v>32</v>
      </c>
      <c r="AX146" s="13" t="s">
        <v>76</v>
      </c>
      <c r="AY146" s="188" t="s">
        <v>128</v>
      </c>
    </row>
    <row r="147" s="14" customFormat="1">
      <c r="A147" s="14"/>
      <c r="B147" s="194"/>
      <c r="C147" s="14"/>
      <c r="D147" s="187" t="s">
        <v>136</v>
      </c>
      <c r="E147" s="195" t="s">
        <v>1</v>
      </c>
      <c r="F147" s="196" t="s">
        <v>154</v>
      </c>
      <c r="G147" s="14"/>
      <c r="H147" s="197">
        <v>20.260000000000002</v>
      </c>
      <c r="I147" s="198"/>
      <c r="J147" s="14"/>
      <c r="K147" s="14"/>
      <c r="L147" s="194"/>
      <c r="M147" s="199"/>
      <c r="N147" s="200"/>
      <c r="O147" s="200"/>
      <c r="P147" s="200"/>
      <c r="Q147" s="200"/>
      <c r="R147" s="200"/>
      <c r="S147" s="200"/>
      <c r="T147" s="20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5" t="s">
        <v>136</v>
      </c>
      <c r="AU147" s="195" t="s">
        <v>86</v>
      </c>
      <c r="AV147" s="14" t="s">
        <v>86</v>
      </c>
      <c r="AW147" s="14" t="s">
        <v>32</v>
      </c>
      <c r="AX147" s="14" t="s">
        <v>76</v>
      </c>
      <c r="AY147" s="195" t="s">
        <v>128</v>
      </c>
    </row>
    <row r="148" s="15" customFormat="1">
      <c r="A148" s="15"/>
      <c r="B148" s="202"/>
      <c r="C148" s="15"/>
      <c r="D148" s="187" t="s">
        <v>136</v>
      </c>
      <c r="E148" s="203" t="s">
        <v>1</v>
      </c>
      <c r="F148" s="204" t="s">
        <v>139</v>
      </c>
      <c r="G148" s="15"/>
      <c r="H148" s="205">
        <v>20.260000000000002</v>
      </c>
      <c r="I148" s="206"/>
      <c r="J148" s="15"/>
      <c r="K148" s="15"/>
      <c r="L148" s="202"/>
      <c r="M148" s="207"/>
      <c r="N148" s="208"/>
      <c r="O148" s="208"/>
      <c r="P148" s="208"/>
      <c r="Q148" s="208"/>
      <c r="R148" s="208"/>
      <c r="S148" s="208"/>
      <c r="T148" s="20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03" t="s">
        <v>136</v>
      </c>
      <c r="AU148" s="203" t="s">
        <v>86</v>
      </c>
      <c r="AV148" s="15" t="s">
        <v>134</v>
      </c>
      <c r="AW148" s="15" t="s">
        <v>32</v>
      </c>
      <c r="AX148" s="15" t="s">
        <v>84</v>
      </c>
      <c r="AY148" s="203" t="s">
        <v>128</v>
      </c>
    </row>
    <row r="149" s="2" customFormat="1" ht="37.8" customHeight="1">
      <c r="A149" s="37"/>
      <c r="B149" s="171"/>
      <c r="C149" s="172" t="s">
        <v>134</v>
      </c>
      <c r="D149" s="172" t="s">
        <v>130</v>
      </c>
      <c r="E149" s="173" t="s">
        <v>155</v>
      </c>
      <c r="F149" s="174" t="s">
        <v>156</v>
      </c>
      <c r="G149" s="175" t="s">
        <v>142</v>
      </c>
      <c r="H149" s="176">
        <v>10.130000000000001</v>
      </c>
      <c r="I149" s="177"/>
      <c r="J149" s="178">
        <f>ROUND(I149*H149,2)</f>
        <v>0</v>
      </c>
      <c r="K149" s="179"/>
      <c r="L149" s="38"/>
      <c r="M149" s="180" t="s">
        <v>1</v>
      </c>
      <c r="N149" s="181" t="s">
        <v>41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134</v>
      </c>
      <c r="AT149" s="184" t="s">
        <v>130</v>
      </c>
      <c r="AU149" s="184" t="s">
        <v>86</v>
      </c>
      <c r="AY149" s="18" t="s">
        <v>128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84</v>
      </c>
      <c r="BK149" s="185">
        <f>ROUND(I149*H149,2)</f>
        <v>0</v>
      </c>
      <c r="BL149" s="18" t="s">
        <v>134</v>
      </c>
      <c r="BM149" s="184" t="s">
        <v>157</v>
      </c>
    </row>
    <row r="150" s="13" customFormat="1">
      <c r="A150" s="13"/>
      <c r="B150" s="186"/>
      <c r="C150" s="13"/>
      <c r="D150" s="187" t="s">
        <v>136</v>
      </c>
      <c r="E150" s="188" t="s">
        <v>1</v>
      </c>
      <c r="F150" s="189" t="s">
        <v>153</v>
      </c>
      <c r="G150" s="13"/>
      <c r="H150" s="188" t="s">
        <v>1</v>
      </c>
      <c r="I150" s="190"/>
      <c r="J150" s="13"/>
      <c r="K150" s="13"/>
      <c r="L150" s="186"/>
      <c r="M150" s="191"/>
      <c r="N150" s="192"/>
      <c r="O150" s="192"/>
      <c r="P150" s="192"/>
      <c r="Q150" s="192"/>
      <c r="R150" s="192"/>
      <c r="S150" s="192"/>
      <c r="T150" s="19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8" t="s">
        <v>136</v>
      </c>
      <c r="AU150" s="188" t="s">
        <v>86</v>
      </c>
      <c r="AV150" s="13" t="s">
        <v>84</v>
      </c>
      <c r="AW150" s="13" t="s">
        <v>32</v>
      </c>
      <c r="AX150" s="13" t="s">
        <v>76</v>
      </c>
      <c r="AY150" s="188" t="s">
        <v>128</v>
      </c>
    </row>
    <row r="151" s="14" customFormat="1">
      <c r="A151" s="14"/>
      <c r="B151" s="194"/>
      <c r="C151" s="14"/>
      <c r="D151" s="187" t="s">
        <v>136</v>
      </c>
      <c r="E151" s="195" t="s">
        <v>1</v>
      </c>
      <c r="F151" s="196" t="s">
        <v>158</v>
      </c>
      <c r="G151" s="14"/>
      <c r="H151" s="197">
        <v>10.130000000000001</v>
      </c>
      <c r="I151" s="198"/>
      <c r="J151" s="14"/>
      <c r="K151" s="14"/>
      <c r="L151" s="194"/>
      <c r="M151" s="199"/>
      <c r="N151" s="200"/>
      <c r="O151" s="200"/>
      <c r="P151" s="200"/>
      <c r="Q151" s="200"/>
      <c r="R151" s="200"/>
      <c r="S151" s="200"/>
      <c r="T151" s="20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5" t="s">
        <v>136</v>
      </c>
      <c r="AU151" s="195" t="s">
        <v>86</v>
      </c>
      <c r="AV151" s="14" t="s">
        <v>86</v>
      </c>
      <c r="AW151" s="14" t="s">
        <v>32</v>
      </c>
      <c r="AX151" s="14" t="s">
        <v>76</v>
      </c>
      <c r="AY151" s="195" t="s">
        <v>128</v>
      </c>
    </row>
    <row r="152" s="15" customFormat="1">
      <c r="A152" s="15"/>
      <c r="B152" s="202"/>
      <c r="C152" s="15"/>
      <c r="D152" s="187" t="s">
        <v>136</v>
      </c>
      <c r="E152" s="203" t="s">
        <v>1</v>
      </c>
      <c r="F152" s="204" t="s">
        <v>139</v>
      </c>
      <c r="G152" s="15"/>
      <c r="H152" s="205">
        <v>10.130000000000001</v>
      </c>
      <c r="I152" s="206"/>
      <c r="J152" s="15"/>
      <c r="K152" s="15"/>
      <c r="L152" s="202"/>
      <c r="M152" s="207"/>
      <c r="N152" s="208"/>
      <c r="O152" s="208"/>
      <c r="P152" s="208"/>
      <c r="Q152" s="208"/>
      <c r="R152" s="208"/>
      <c r="S152" s="208"/>
      <c r="T152" s="20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3" t="s">
        <v>136</v>
      </c>
      <c r="AU152" s="203" t="s">
        <v>86</v>
      </c>
      <c r="AV152" s="15" t="s">
        <v>134</v>
      </c>
      <c r="AW152" s="15" t="s">
        <v>32</v>
      </c>
      <c r="AX152" s="15" t="s">
        <v>84</v>
      </c>
      <c r="AY152" s="203" t="s">
        <v>128</v>
      </c>
    </row>
    <row r="153" s="2" customFormat="1" ht="37.8" customHeight="1">
      <c r="A153" s="37"/>
      <c r="B153" s="171"/>
      <c r="C153" s="172" t="s">
        <v>159</v>
      </c>
      <c r="D153" s="172" t="s">
        <v>130</v>
      </c>
      <c r="E153" s="173" t="s">
        <v>160</v>
      </c>
      <c r="F153" s="174" t="s">
        <v>161</v>
      </c>
      <c r="G153" s="175" t="s">
        <v>142</v>
      </c>
      <c r="H153" s="176">
        <v>2.0259999999999998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41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134</v>
      </c>
      <c r="AT153" s="184" t="s">
        <v>130</v>
      </c>
      <c r="AU153" s="184" t="s">
        <v>86</v>
      </c>
      <c r="AY153" s="18" t="s">
        <v>128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84</v>
      </c>
      <c r="BK153" s="185">
        <f>ROUND(I153*H153,2)</f>
        <v>0</v>
      </c>
      <c r="BL153" s="18" t="s">
        <v>134</v>
      </c>
      <c r="BM153" s="184" t="s">
        <v>162</v>
      </c>
    </row>
    <row r="154" s="13" customFormat="1">
      <c r="A154" s="13"/>
      <c r="B154" s="186"/>
      <c r="C154" s="13"/>
      <c r="D154" s="187" t="s">
        <v>136</v>
      </c>
      <c r="E154" s="188" t="s">
        <v>1</v>
      </c>
      <c r="F154" s="189" t="s">
        <v>153</v>
      </c>
      <c r="G154" s="13"/>
      <c r="H154" s="188" t="s">
        <v>1</v>
      </c>
      <c r="I154" s="190"/>
      <c r="J154" s="13"/>
      <c r="K154" s="13"/>
      <c r="L154" s="186"/>
      <c r="M154" s="191"/>
      <c r="N154" s="192"/>
      <c r="O154" s="192"/>
      <c r="P154" s="192"/>
      <c r="Q154" s="192"/>
      <c r="R154" s="192"/>
      <c r="S154" s="192"/>
      <c r="T154" s="19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136</v>
      </c>
      <c r="AU154" s="188" t="s">
        <v>86</v>
      </c>
      <c r="AV154" s="13" t="s">
        <v>84</v>
      </c>
      <c r="AW154" s="13" t="s">
        <v>32</v>
      </c>
      <c r="AX154" s="13" t="s">
        <v>76</v>
      </c>
      <c r="AY154" s="188" t="s">
        <v>128</v>
      </c>
    </row>
    <row r="155" s="14" customFormat="1">
      <c r="A155" s="14"/>
      <c r="B155" s="194"/>
      <c r="C155" s="14"/>
      <c r="D155" s="187" t="s">
        <v>136</v>
      </c>
      <c r="E155" s="195" t="s">
        <v>1</v>
      </c>
      <c r="F155" s="196" t="s">
        <v>163</v>
      </c>
      <c r="G155" s="14"/>
      <c r="H155" s="197">
        <v>2.0259999999999998</v>
      </c>
      <c r="I155" s="198"/>
      <c r="J155" s="14"/>
      <c r="K155" s="14"/>
      <c r="L155" s="194"/>
      <c r="M155" s="199"/>
      <c r="N155" s="200"/>
      <c r="O155" s="200"/>
      <c r="P155" s="200"/>
      <c r="Q155" s="200"/>
      <c r="R155" s="200"/>
      <c r="S155" s="200"/>
      <c r="T155" s="20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5" t="s">
        <v>136</v>
      </c>
      <c r="AU155" s="195" t="s">
        <v>86</v>
      </c>
      <c r="AV155" s="14" t="s">
        <v>86</v>
      </c>
      <c r="AW155" s="14" t="s">
        <v>32</v>
      </c>
      <c r="AX155" s="14" t="s">
        <v>76</v>
      </c>
      <c r="AY155" s="195" t="s">
        <v>128</v>
      </c>
    </row>
    <row r="156" s="15" customFormat="1">
      <c r="A156" s="15"/>
      <c r="B156" s="202"/>
      <c r="C156" s="15"/>
      <c r="D156" s="187" t="s">
        <v>136</v>
      </c>
      <c r="E156" s="203" t="s">
        <v>1</v>
      </c>
      <c r="F156" s="204" t="s">
        <v>139</v>
      </c>
      <c r="G156" s="15"/>
      <c r="H156" s="205">
        <v>2.0259999999999998</v>
      </c>
      <c r="I156" s="206"/>
      <c r="J156" s="15"/>
      <c r="K156" s="15"/>
      <c r="L156" s="202"/>
      <c r="M156" s="207"/>
      <c r="N156" s="208"/>
      <c r="O156" s="208"/>
      <c r="P156" s="208"/>
      <c r="Q156" s="208"/>
      <c r="R156" s="208"/>
      <c r="S156" s="208"/>
      <c r="T156" s="20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03" t="s">
        <v>136</v>
      </c>
      <c r="AU156" s="203" t="s">
        <v>86</v>
      </c>
      <c r="AV156" s="15" t="s">
        <v>134</v>
      </c>
      <c r="AW156" s="15" t="s">
        <v>32</v>
      </c>
      <c r="AX156" s="15" t="s">
        <v>84</v>
      </c>
      <c r="AY156" s="203" t="s">
        <v>128</v>
      </c>
    </row>
    <row r="157" s="2" customFormat="1" ht="37.8" customHeight="1">
      <c r="A157" s="37"/>
      <c r="B157" s="171"/>
      <c r="C157" s="172" t="s">
        <v>164</v>
      </c>
      <c r="D157" s="172" t="s">
        <v>130</v>
      </c>
      <c r="E157" s="173" t="s">
        <v>165</v>
      </c>
      <c r="F157" s="174" t="s">
        <v>166</v>
      </c>
      <c r="G157" s="175" t="s">
        <v>142</v>
      </c>
      <c r="H157" s="176">
        <v>20.260000000000002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41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134</v>
      </c>
      <c r="AT157" s="184" t="s">
        <v>130</v>
      </c>
      <c r="AU157" s="184" t="s">
        <v>86</v>
      </c>
      <c r="AY157" s="18" t="s">
        <v>128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84</v>
      </c>
      <c r="BK157" s="185">
        <f>ROUND(I157*H157,2)</f>
        <v>0</v>
      </c>
      <c r="BL157" s="18" t="s">
        <v>134</v>
      </c>
      <c r="BM157" s="184" t="s">
        <v>167</v>
      </c>
    </row>
    <row r="158" s="13" customFormat="1">
      <c r="A158" s="13"/>
      <c r="B158" s="186"/>
      <c r="C158" s="13"/>
      <c r="D158" s="187" t="s">
        <v>136</v>
      </c>
      <c r="E158" s="188" t="s">
        <v>1</v>
      </c>
      <c r="F158" s="189" t="s">
        <v>153</v>
      </c>
      <c r="G158" s="13"/>
      <c r="H158" s="188" t="s">
        <v>1</v>
      </c>
      <c r="I158" s="190"/>
      <c r="J158" s="13"/>
      <c r="K158" s="13"/>
      <c r="L158" s="186"/>
      <c r="M158" s="191"/>
      <c r="N158" s="192"/>
      <c r="O158" s="192"/>
      <c r="P158" s="192"/>
      <c r="Q158" s="192"/>
      <c r="R158" s="192"/>
      <c r="S158" s="192"/>
      <c r="T158" s="19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8" t="s">
        <v>136</v>
      </c>
      <c r="AU158" s="188" t="s">
        <v>86</v>
      </c>
      <c r="AV158" s="13" t="s">
        <v>84</v>
      </c>
      <c r="AW158" s="13" t="s">
        <v>32</v>
      </c>
      <c r="AX158" s="13" t="s">
        <v>76</v>
      </c>
      <c r="AY158" s="188" t="s">
        <v>128</v>
      </c>
    </row>
    <row r="159" s="14" customFormat="1">
      <c r="A159" s="14"/>
      <c r="B159" s="194"/>
      <c r="C159" s="14"/>
      <c r="D159" s="187" t="s">
        <v>136</v>
      </c>
      <c r="E159" s="195" t="s">
        <v>1</v>
      </c>
      <c r="F159" s="196" t="s">
        <v>168</v>
      </c>
      <c r="G159" s="14"/>
      <c r="H159" s="197">
        <v>20.260000000000002</v>
      </c>
      <c r="I159" s="198"/>
      <c r="J159" s="14"/>
      <c r="K159" s="14"/>
      <c r="L159" s="194"/>
      <c r="M159" s="199"/>
      <c r="N159" s="200"/>
      <c r="O159" s="200"/>
      <c r="P159" s="200"/>
      <c r="Q159" s="200"/>
      <c r="R159" s="200"/>
      <c r="S159" s="200"/>
      <c r="T159" s="20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5" t="s">
        <v>136</v>
      </c>
      <c r="AU159" s="195" t="s">
        <v>86</v>
      </c>
      <c r="AV159" s="14" t="s">
        <v>86</v>
      </c>
      <c r="AW159" s="14" t="s">
        <v>32</v>
      </c>
      <c r="AX159" s="14" t="s">
        <v>76</v>
      </c>
      <c r="AY159" s="195" t="s">
        <v>128</v>
      </c>
    </row>
    <row r="160" s="15" customFormat="1">
      <c r="A160" s="15"/>
      <c r="B160" s="202"/>
      <c r="C160" s="15"/>
      <c r="D160" s="187" t="s">
        <v>136</v>
      </c>
      <c r="E160" s="203" t="s">
        <v>1</v>
      </c>
      <c r="F160" s="204" t="s">
        <v>139</v>
      </c>
      <c r="G160" s="15"/>
      <c r="H160" s="205">
        <v>20.260000000000002</v>
      </c>
      <c r="I160" s="206"/>
      <c r="J160" s="15"/>
      <c r="K160" s="15"/>
      <c r="L160" s="202"/>
      <c r="M160" s="207"/>
      <c r="N160" s="208"/>
      <c r="O160" s="208"/>
      <c r="P160" s="208"/>
      <c r="Q160" s="208"/>
      <c r="R160" s="208"/>
      <c r="S160" s="208"/>
      <c r="T160" s="20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03" t="s">
        <v>136</v>
      </c>
      <c r="AU160" s="203" t="s">
        <v>86</v>
      </c>
      <c r="AV160" s="15" t="s">
        <v>134</v>
      </c>
      <c r="AW160" s="15" t="s">
        <v>32</v>
      </c>
      <c r="AX160" s="15" t="s">
        <v>84</v>
      </c>
      <c r="AY160" s="203" t="s">
        <v>128</v>
      </c>
    </row>
    <row r="161" s="2" customFormat="1" ht="33" customHeight="1">
      <c r="A161" s="37"/>
      <c r="B161" s="171"/>
      <c r="C161" s="172" t="s">
        <v>169</v>
      </c>
      <c r="D161" s="172" t="s">
        <v>130</v>
      </c>
      <c r="E161" s="173" t="s">
        <v>170</v>
      </c>
      <c r="F161" s="174" t="s">
        <v>171</v>
      </c>
      <c r="G161" s="175" t="s">
        <v>172</v>
      </c>
      <c r="H161" s="176">
        <v>3.444</v>
      </c>
      <c r="I161" s="177"/>
      <c r="J161" s="178">
        <f>ROUND(I161*H161,2)</f>
        <v>0</v>
      </c>
      <c r="K161" s="179"/>
      <c r="L161" s="38"/>
      <c r="M161" s="180" t="s">
        <v>1</v>
      </c>
      <c r="N161" s="181" t="s">
        <v>41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134</v>
      </c>
      <c r="AT161" s="184" t="s">
        <v>130</v>
      </c>
      <c r="AU161" s="184" t="s">
        <v>86</v>
      </c>
      <c r="AY161" s="18" t="s">
        <v>128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84</v>
      </c>
      <c r="BK161" s="185">
        <f>ROUND(I161*H161,2)</f>
        <v>0</v>
      </c>
      <c r="BL161" s="18" t="s">
        <v>134</v>
      </c>
      <c r="BM161" s="184" t="s">
        <v>173</v>
      </c>
    </row>
    <row r="162" s="13" customFormat="1">
      <c r="A162" s="13"/>
      <c r="B162" s="186"/>
      <c r="C162" s="13"/>
      <c r="D162" s="187" t="s">
        <v>136</v>
      </c>
      <c r="E162" s="188" t="s">
        <v>1</v>
      </c>
      <c r="F162" s="189" t="s">
        <v>153</v>
      </c>
      <c r="G162" s="13"/>
      <c r="H162" s="188" t="s">
        <v>1</v>
      </c>
      <c r="I162" s="190"/>
      <c r="J162" s="13"/>
      <c r="K162" s="13"/>
      <c r="L162" s="186"/>
      <c r="M162" s="191"/>
      <c r="N162" s="192"/>
      <c r="O162" s="192"/>
      <c r="P162" s="192"/>
      <c r="Q162" s="192"/>
      <c r="R162" s="192"/>
      <c r="S162" s="192"/>
      <c r="T162" s="19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8" t="s">
        <v>136</v>
      </c>
      <c r="AU162" s="188" t="s">
        <v>86</v>
      </c>
      <c r="AV162" s="13" t="s">
        <v>84</v>
      </c>
      <c r="AW162" s="13" t="s">
        <v>32</v>
      </c>
      <c r="AX162" s="13" t="s">
        <v>76</v>
      </c>
      <c r="AY162" s="188" t="s">
        <v>128</v>
      </c>
    </row>
    <row r="163" s="14" customFormat="1">
      <c r="A163" s="14"/>
      <c r="B163" s="194"/>
      <c r="C163" s="14"/>
      <c r="D163" s="187" t="s">
        <v>136</v>
      </c>
      <c r="E163" s="195" t="s">
        <v>1</v>
      </c>
      <c r="F163" s="196" t="s">
        <v>174</v>
      </c>
      <c r="G163" s="14"/>
      <c r="H163" s="197">
        <v>3.444</v>
      </c>
      <c r="I163" s="198"/>
      <c r="J163" s="14"/>
      <c r="K163" s="14"/>
      <c r="L163" s="194"/>
      <c r="M163" s="199"/>
      <c r="N163" s="200"/>
      <c r="O163" s="200"/>
      <c r="P163" s="200"/>
      <c r="Q163" s="200"/>
      <c r="R163" s="200"/>
      <c r="S163" s="200"/>
      <c r="T163" s="20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5" t="s">
        <v>136</v>
      </c>
      <c r="AU163" s="195" t="s">
        <v>86</v>
      </c>
      <c r="AV163" s="14" t="s">
        <v>86</v>
      </c>
      <c r="AW163" s="14" t="s">
        <v>32</v>
      </c>
      <c r="AX163" s="14" t="s">
        <v>76</v>
      </c>
      <c r="AY163" s="195" t="s">
        <v>128</v>
      </c>
    </row>
    <row r="164" s="15" customFormat="1">
      <c r="A164" s="15"/>
      <c r="B164" s="202"/>
      <c r="C164" s="15"/>
      <c r="D164" s="187" t="s">
        <v>136</v>
      </c>
      <c r="E164" s="203" t="s">
        <v>1</v>
      </c>
      <c r="F164" s="204" t="s">
        <v>139</v>
      </c>
      <c r="G164" s="15"/>
      <c r="H164" s="205">
        <v>3.444</v>
      </c>
      <c r="I164" s="206"/>
      <c r="J164" s="15"/>
      <c r="K164" s="15"/>
      <c r="L164" s="202"/>
      <c r="M164" s="207"/>
      <c r="N164" s="208"/>
      <c r="O164" s="208"/>
      <c r="P164" s="208"/>
      <c r="Q164" s="208"/>
      <c r="R164" s="208"/>
      <c r="S164" s="208"/>
      <c r="T164" s="20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03" t="s">
        <v>136</v>
      </c>
      <c r="AU164" s="203" t="s">
        <v>86</v>
      </c>
      <c r="AV164" s="15" t="s">
        <v>134</v>
      </c>
      <c r="AW164" s="15" t="s">
        <v>32</v>
      </c>
      <c r="AX164" s="15" t="s">
        <v>84</v>
      </c>
      <c r="AY164" s="203" t="s">
        <v>128</v>
      </c>
    </row>
    <row r="165" s="12" customFormat="1" ht="22.8" customHeight="1">
      <c r="A165" s="12"/>
      <c r="B165" s="158"/>
      <c r="C165" s="12"/>
      <c r="D165" s="159" t="s">
        <v>75</v>
      </c>
      <c r="E165" s="169" t="s">
        <v>86</v>
      </c>
      <c r="F165" s="169" t="s">
        <v>175</v>
      </c>
      <c r="G165" s="12"/>
      <c r="H165" s="12"/>
      <c r="I165" s="161"/>
      <c r="J165" s="170">
        <f>BK165</f>
        <v>0</v>
      </c>
      <c r="K165" s="12"/>
      <c r="L165" s="158"/>
      <c r="M165" s="163"/>
      <c r="N165" s="164"/>
      <c r="O165" s="164"/>
      <c r="P165" s="165">
        <f>SUM(P166:P177)</f>
        <v>0</v>
      </c>
      <c r="Q165" s="164"/>
      <c r="R165" s="165">
        <f>SUM(R166:R177)</f>
        <v>6.8393554300000003</v>
      </c>
      <c r="S165" s="164"/>
      <c r="T165" s="166">
        <f>SUM(T166:T177)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9" t="s">
        <v>84</v>
      </c>
      <c r="AT165" s="167" t="s">
        <v>75</v>
      </c>
      <c r="AU165" s="167" t="s">
        <v>84</v>
      </c>
      <c r="AY165" s="159" t="s">
        <v>128</v>
      </c>
      <c r="BK165" s="168">
        <f>SUM(BK166:BK177)</f>
        <v>0</v>
      </c>
    </row>
    <row r="166" s="2" customFormat="1" ht="24.15" customHeight="1">
      <c r="A166" s="37"/>
      <c r="B166" s="171"/>
      <c r="C166" s="172" t="s">
        <v>176</v>
      </c>
      <c r="D166" s="172" t="s">
        <v>130</v>
      </c>
      <c r="E166" s="173" t="s">
        <v>177</v>
      </c>
      <c r="F166" s="174" t="s">
        <v>178</v>
      </c>
      <c r="G166" s="175" t="s">
        <v>142</v>
      </c>
      <c r="H166" s="176">
        <v>2.6930000000000001</v>
      </c>
      <c r="I166" s="177"/>
      <c r="J166" s="178">
        <f>ROUND(I166*H166,2)</f>
        <v>0</v>
      </c>
      <c r="K166" s="179"/>
      <c r="L166" s="38"/>
      <c r="M166" s="180" t="s">
        <v>1</v>
      </c>
      <c r="N166" s="181" t="s">
        <v>41</v>
      </c>
      <c r="O166" s="76"/>
      <c r="P166" s="182">
        <f>O166*H166</f>
        <v>0</v>
      </c>
      <c r="Q166" s="182">
        <v>2.5018699999999998</v>
      </c>
      <c r="R166" s="182">
        <f>Q166*H166</f>
        <v>6.7375359100000001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134</v>
      </c>
      <c r="AT166" s="184" t="s">
        <v>130</v>
      </c>
      <c r="AU166" s="184" t="s">
        <v>86</v>
      </c>
      <c r="AY166" s="18" t="s">
        <v>128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84</v>
      </c>
      <c r="BK166" s="185">
        <f>ROUND(I166*H166,2)</f>
        <v>0</v>
      </c>
      <c r="BL166" s="18" t="s">
        <v>134</v>
      </c>
      <c r="BM166" s="184" t="s">
        <v>179</v>
      </c>
    </row>
    <row r="167" s="13" customFormat="1">
      <c r="A167" s="13"/>
      <c r="B167" s="186"/>
      <c r="C167" s="13"/>
      <c r="D167" s="187" t="s">
        <v>136</v>
      </c>
      <c r="E167" s="188" t="s">
        <v>1</v>
      </c>
      <c r="F167" s="189" t="s">
        <v>180</v>
      </c>
      <c r="G167" s="13"/>
      <c r="H167" s="188" t="s">
        <v>1</v>
      </c>
      <c r="I167" s="190"/>
      <c r="J167" s="13"/>
      <c r="K167" s="13"/>
      <c r="L167" s="186"/>
      <c r="M167" s="191"/>
      <c r="N167" s="192"/>
      <c r="O167" s="192"/>
      <c r="P167" s="192"/>
      <c r="Q167" s="192"/>
      <c r="R167" s="192"/>
      <c r="S167" s="192"/>
      <c r="T167" s="19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8" t="s">
        <v>136</v>
      </c>
      <c r="AU167" s="188" t="s">
        <v>86</v>
      </c>
      <c r="AV167" s="13" t="s">
        <v>84</v>
      </c>
      <c r="AW167" s="13" t="s">
        <v>32</v>
      </c>
      <c r="AX167" s="13" t="s">
        <v>76</v>
      </c>
      <c r="AY167" s="188" t="s">
        <v>128</v>
      </c>
    </row>
    <row r="168" s="13" customFormat="1">
      <c r="A168" s="13"/>
      <c r="B168" s="186"/>
      <c r="C168" s="13"/>
      <c r="D168" s="187" t="s">
        <v>136</v>
      </c>
      <c r="E168" s="188" t="s">
        <v>1</v>
      </c>
      <c r="F168" s="189" t="s">
        <v>145</v>
      </c>
      <c r="G168" s="13"/>
      <c r="H168" s="188" t="s">
        <v>1</v>
      </c>
      <c r="I168" s="190"/>
      <c r="J168" s="13"/>
      <c r="K168" s="13"/>
      <c r="L168" s="186"/>
      <c r="M168" s="191"/>
      <c r="N168" s="192"/>
      <c r="O168" s="192"/>
      <c r="P168" s="192"/>
      <c r="Q168" s="192"/>
      <c r="R168" s="192"/>
      <c r="S168" s="192"/>
      <c r="T168" s="19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8" t="s">
        <v>136</v>
      </c>
      <c r="AU168" s="188" t="s">
        <v>86</v>
      </c>
      <c r="AV168" s="13" t="s">
        <v>84</v>
      </c>
      <c r="AW168" s="13" t="s">
        <v>32</v>
      </c>
      <c r="AX168" s="13" t="s">
        <v>76</v>
      </c>
      <c r="AY168" s="188" t="s">
        <v>128</v>
      </c>
    </row>
    <row r="169" s="14" customFormat="1">
      <c r="A169" s="14"/>
      <c r="B169" s="194"/>
      <c r="C169" s="14"/>
      <c r="D169" s="187" t="s">
        <v>136</v>
      </c>
      <c r="E169" s="195" t="s">
        <v>1</v>
      </c>
      <c r="F169" s="196" t="s">
        <v>146</v>
      </c>
      <c r="G169" s="14"/>
      <c r="H169" s="197">
        <v>0.80000000000000004</v>
      </c>
      <c r="I169" s="198"/>
      <c r="J169" s="14"/>
      <c r="K169" s="14"/>
      <c r="L169" s="194"/>
      <c r="M169" s="199"/>
      <c r="N169" s="200"/>
      <c r="O169" s="200"/>
      <c r="P169" s="200"/>
      <c r="Q169" s="200"/>
      <c r="R169" s="200"/>
      <c r="S169" s="200"/>
      <c r="T169" s="20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5" t="s">
        <v>136</v>
      </c>
      <c r="AU169" s="195" t="s">
        <v>86</v>
      </c>
      <c r="AV169" s="14" t="s">
        <v>86</v>
      </c>
      <c r="AW169" s="14" t="s">
        <v>32</v>
      </c>
      <c r="AX169" s="14" t="s">
        <v>76</v>
      </c>
      <c r="AY169" s="195" t="s">
        <v>128</v>
      </c>
    </row>
    <row r="170" s="13" customFormat="1">
      <c r="A170" s="13"/>
      <c r="B170" s="186"/>
      <c r="C170" s="13"/>
      <c r="D170" s="187" t="s">
        <v>136</v>
      </c>
      <c r="E170" s="188" t="s">
        <v>1</v>
      </c>
      <c r="F170" s="189" t="s">
        <v>181</v>
      </c>
      <c r="G170" s="13"/>
      <c r="H170" s="188" t="s">
        <v>1</v>
      </c>
      <c r="I170" s="190"/>
      <c r="J170" s="13"/>
      <c r="K170" s="13"/>
      <c r="L170" s="186"/>
      <c r="M170" s="191"/>
      <c r="N170" s="192"/>
      <c r="O170" s="192"/>
      <c r="P170" s="192"/>
      <c r="Q170" s="192"/>
      <c r="R170" s="192"/>
      <c r="S170" s="192"/>
      <c r="T170" s="19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8" t="s">
        <v>136</v>
      </c>
      <c r="AU170" s="188" t="s">
        <v>86</v>
      </c>
      <c r="AV170" s="13" t="s">
        <v>84</v>
      </c>
      <c r="AW170" s="13" t="s">
        <v>32</v>
      </c>
      <c r="AX170" s="13" t="s">
        <v>76</v>
      </c>
      <c r="AY170" s="188" t="s">
        <v>128</v>
      </c>
    </row>
    <row r="171" s="14" customFormat="1">
      <c r="A171" s="14"/>
      <c r="B171" s="194"/>
      <c r="C171" s="14"/>
      <c r="D171" s="187" t="s">
        <v>136</v>
      </c>
      <c r="E171" s="195" t="s">
        <v>1</v>
      </c>
      <c r="F171" s="196" t="s">
        <v>182</v>
      </c>
      <c r="G171" s="14"/>
      <c r="H171" s="197">
        <v>1.893</v>
      </c>
      <c r="I171" s="198"/>
      <c r="J171" s="14"/>
      <c r="K171" s="14"/>
      <c r="L171" s="194"/>
      <c r="M171" s="199"/>
      <c r="N171" s="200"/>
      <c r="O171" s="200"/>
      <c r="P171" s="200"/>
      <c r="Q171" s="200"/>
      <c r="R171" s="200"/>
      <c r="S171" s="200"/>
      <c r="T171" s="20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5" t="s">
        <v>136</v>
      </c>
      <c r="AU171" s="195" t="s">
        <v>86</v>
      </c>
      <c r="AV171" s="14" t="s">
        <v>86</v>
      </c>
      <c r="AW171" s="14" t="s">
        <v>32</v>
      </c>
      <c r="AX171" s="14" t="s">
        <v>76</v>
      </c>
      <c r="AY171" s="195" t="s">
        <v>128</v>
      </c>
    </row>
    <row r="172" s="15" customFormat="1">
      <c r="A172" s="15"/>
      <c r="B172" s="202"/>
      <c r="C172" s="15"/>
      <c r="D172" s="187" t="s">
        <v>136</v>
      </c>
      <c r="E172" s="203" t="s">
        <v>1</v>
      </c>
      <c r="F172" s="204" t="s">
        <v>139</v>
      </c>
      <c r="G172" s="15"/>
      <c r="H172" s="205">
        <v>2.6930000000000001</v>
      </c>
      <c r="I172" s="206"/>
      <c r="J172" s="15"/>
      <c r="K172" s="15"/>
      <c r="L172" s="202"/>
      <c r="M172" s="207"/>
      <c r="N172" s="208"/>
      <c r="O172" s="208"/>
      <c r="P172" s="208"/>
      <c r="Q172" s="208"/>
      <c r="R172" s="208"/>
      <c r="S172" s="208"/>
      <c r="T172" s="20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03" t="s">
        <v>136</v>
      </c>
      <c r="AU172" s="203" t="s">
        <v>86</v>
      </c>
      <c r="AV172" s="15" t="s">
        <v>134</v>
      </c>
      <c r="AW172" s="15" t="s">
        <v>32</v>
      </c>
      <c r="AX172" s="15" t="s">
        <v>84</v>
      </c>
      <c r="AY172" s="203" t="s">
        <v>128</v>
      </c>
    </row>
    <row r="173" s="2" customFormat="1" ht="21.75" customHeight="1">
      <c r="A173" s="37"/>
      <c r="B173" s="171"/>
      <c r="C173" s="172" t="s">
        <v>183</v>
      </c>
      <c r="D173" s="172" t="s">
        <v>130</v>
      </c>
      <c r="E173" s="173" t="s">
        <v>184</v>
      </c>
      <c r="F173" s="174" t="s">
        <v>185</v>
      </c>
      <c r="G173" s="175" t="s">
        <v>172</v>
      </c>
      <c r="H173" s="176">
        <v>0.096000000000000002</v>
      </c>
      <c r="I173" s="177"/>
      <c r="J173" s="178">
        <f>ROUND(I173*H173,2)</f>
        <v>0</v>
      </c>
      <c r="K173" s="179"/>
      <c r="L173" s="38"/>
      <c r="M173" s="180" t="s">
        <v>1</v>
      </c>
      <c r="N173" s="181" t="s">
        <v>41</v>
      </c>
      <c r="O173" s="76"/>
      <c r="P173" s="182">
        <f>O173*H173</f>
        <v>0</v>
      </c>
      <c r="Q173" s="182">
        <v>1.0606199999999999</v>
      </c>
      <c r="R173" s="182">
        <f>Q173*H173</f>
        <v>0.10181952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134</v>
      </c>
      <c r="AT173" s="184" t="s">
        <v>130</v>
      </c>
      <c r="AU173" s="184" t="s">
        <v>86</v>
      </c>
      <c r="AY173" s="18" t="s">
        <v>128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84</v>
      </c>
      <c r="BK173" s="185">
        <f>ROUND(I173*H173,2)</f>
        <v>0</v>
      </c>
      <c r="BL173" s="18" t="s">
        <v>134</v>
      </c>
      <c r="BM173" s="184" t="s">
        <v>186</v>
      </c>
    </row>
    <row r="174" s="13" customFormat="1">
      <c r="A174" s="13"/>
      <c r="B174" s="186"/>
      <c r="C174" s="13"/>
      <c r="D174" s="187" t="s">
        <v>136</v>
      </c>
      <c r="E174" s="188" t="s">
        <v>1</v>
      </c>
      <c r="F174" s="189" t="s">
        <v>180</v>
      </c>
      <c r="G174" s="13"/>
      <c r="H174" s="188" t="s">
        <v>1</v>
      </c>
      <c r="I174" s="190"/>
      <c r="J174" s="13"/>
      <c r="K174" s="13"/>
      <c r="L174" s="186"/>
      <c r="M174" s="191"/>
      <c r="N174" s="192"/>
      <c r="O174" s="192"/>
      <c r="P174" s="192"/>
      <c r="Q174" s="192"/>
      <c r="R174" s="192"/>
      <c r="S174" s="192"/>
      <c r="T174" s="19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8" t="s">
        <v>136</v>
      </c>
      <c r="AU174" s="188" t="s">
        <v>86</v>
      </c>
      <c r="AV174" s="13" t="s">
        <v>84</v>
      </c>
      <c r="AW174" s="13" t="s">
        <v>32</v>
      </c>
      <c r="AX174" s="13" t="s">
        <v>76</v>
      </c>
      <c r="AY174" s="188" t="s">
        <v>128</v>
      </c>
    </row>
    <row r="175" s="13" customFormat="1">
      <c r="A175" s="13"/>
      <c r="B175" s="186"/>
      <c r="C175" s="13"/>
      <c r="D175" s="187" t="s">
        <v>136</v>
      </c>
      <c r="E175" s="188" t="s">
        <v>1</v>
      </c>
      <c r="F175" s="189" t="s">
        <v>145</v>
      </c>
      <c r="G175" s="13"/>
      <c r="H175" s="188" t="s">
        <v>1</v>
      </c>
      <c r="I175" s="190"/>
      <c r="J175" s="13"/>
      <c r="K175" s="13"/>
      <c r="L175" s="186"/>
      <c r="M175" s="191"/>
      <c r="N175" s="192"/>
      <c r="O175" s="192"/>
      <c r="P175" s="192"/>
      <c r="Q175" s="192"/>
      <c r="R175" s="192"/>
      <c r="S175" s="192"/>
      <c r="T175" s="19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8" t="s">
        <v>136</v>
      </c>
      <c r="AU175" s="188" t="s">
        <v>86</v>
      </c>
      <c r="AV175" s="13" t="s">
        <v>84</v>
      </c>
      <c r="AW175" s="13" t="s">
        <v>32</v>
      </c>
      <c r="AX175" s="13" t="s">
        <v>76</v>
      </c>
      <c r="AY175" s="188" t="s">
        <v>128</v>
      </c>
    </row>
    <row r="176" s="14" customFormat="1">
      <c r="A176" s="14"/>
      <c r="B176" s="194"/>
      <c r="C176" s="14"/>
      <c r="D176" s="187" t="s">
        <v>136</v>
      </c>
      <c r="E176" s="195" t="s">
        <v>1</v>
      </c>
      <c r="F176" s="196" t="s">
        <v>187</v>
      </c>
      <c r="G176" s="14"/>
      <c r="H176" s="197">
        <v>0.096000000000000002</v>
      </c>
      <c r="I176" s="198"/>
      <c r="J176" s="14"/>
      <c r="K176" s="14"/>
      <c r="L176" s="194"/>
      <c r="M176" s="199"/>
      <c r="N176" s="200"/>
      <c r="O176" s="200"/>
      <c r="P176" s="200"/>
      <c r="Q176" s="200"/>
      <c r="R176" s="200"/>
      <c r="S176" s="200"/>
      <c r="T176" s="20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5" t="s">
        <v>136</v>
      </c>
      <c r="AU176" s="195" t="s">
        <v>86</v>
      </c>
      <c r="AV176" s="14" t="s">
        <v>86</v>
      </c>
      <c r="AW176" s="14" t="s">
        <v>32</v>
      </c>
      <c r="AX176" s="14" t="s">
        <v>76</v>
      </c>
      <c r="AY176" s="195" t="s">
        <v>128</v>
      </c>
    </row>
    <row r="177" s="15" customFormat="1">
      <c r="A177" s="15"/>
      <c r="B177" s="202"/>
      <c r="C177" s="15"/>
      <c r="D177" s="187" t="s">
        <v>136</v>
      </c>
      <c r="E177" s="203" t="s">
        <v>1</v>
      </c>
      <c r="F177" s="204" t="s">
        <v>139</v>
      </c>
      <c r="G177" s="15"/>
      <c r="H177" s="205">
        <v>0.096000000000000002</v>
      </c>
      <c r="I177" s="206"/>
      <c r="J177" s="15"/>
      <c r="K177" s="15"/>
      <c r="L177" s="202"/>
      <c r="M177" s="207"/>
      <c r="N177" s="208"/>
      <c r="O177" s="208"/>
      <c r="P177" s="208"/>
      <c r="Q177" s="208"/>
      <c r="R177" s="208"/>
      <c r="S177" s="208"/>
      <c r="T177" s="209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03" t="s">
        <v>136</v>
      </c>
      <c r="AU177" s="203" t="s">
        <v>86</v>
      </c>
      <c r="AV177" s="15" t="s">
        <v>134</v>
      </c>
      <c r="AW177" s="15" t="s">
        <v>32</v>
      </c>
      <c r="AX177" s="15" t="s">
        <v>84</v>
      </c>
      <c r="AY177" s="203" t="s">
        <v>128</v>
      </c>
    </row>
    <row r="178" s="12" customFormat="1" ht="22.8" customHeight="1">
      <c r="A178" s="12"/>
      <c r="B178" s="158"/>
      <c r="C178" s="12"/>
      <c r="D178" s="159" t="s">
        <v>75</v>
      </c>
      <c r="E178" s="169" t="s">
        <v>149</v>
      </c>
      <c r="F178" s="169" t="s">
        <v>188</v>
      </c>
      <c r="G178" s="12"/>
      <c r="H178" s="12"/>
      <c r="I178" s="161"/>
      <c r="J178" s="170">
        <f>BK178</f>
        <v>0</v>
      </c>
      <c r="K178" s="12"/>
      <c r="L178" s="158"/>
      <c r="M178" s="163"/>
      <c r="N178" s="164"/>
      <c r="O178" s="164"/>
      <c r="P178" s="165">
        <f>SUM(P179:P491)</f>
        <v>0</v>
      </c>
      <c r="Q178" s="164"/>
      <c r="R178" s="165">
        <f>SUM(R179:R491)</f>
        <v>10.110618679999995</v>
      </c>
      <c r="S178" s="164"/>
      <c r="T178" s="166">
        <f>SUM(T179:T491)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9" t="s">
        <v>84</v>
      </c>
      <c r="AT178" s="167" t="s">
        <v>75</v>
      </c>
      <c r="AU178" s="167" t="s">
        <v>84</v>
      </c>
      <c r="AY178" s="159" t="s">
        <v>128</v>
      </c>
      <c r="BK178" s="168">
        <f>SUM(BK179:BK491)</f>
        <v>0</v>
      </c>
    </row>
    <row r="179" s="2" customFormat="1" ht="37.8" customHeight="1">
      <c r="A179" s="37"/>
      <c r="B179" s="171"/>
      <c r="C179" s="172" t="s">
        <v>189</v>
      </c>
      <c r="D179" s="172" t="s">
        <v>130</v>
      </c>
      <c r="E179" s="173" t="s">
        <v>190</v>
      </c>
      <c r="F179" s="174" t="s">
        <v>191</v>
      </c>
      <c r="G179" s="175" t="s">
        <v>133</v>
      </c>
      <c r="H179" s="176">
        <v>3.1190000000000002</v>
      </c>
      <c r="I179" s="177"/>
      <c r="J179" s="178">
        <f>ROUND(I179*H179,2)</f>
        <v>0</v>
      </c>
      <c r="K179" s="179"/>
      <c r="L179" s="38"/>
      <c r="M179" s="180" t="s">
        <v>1</v>
      </c>
      <c r="N179" s="181" t="s">
        <v>41</v>
      </c>
      <c r="O179" s="76"/>
      <c r="P179" s="182">
        <f>O179*H179</f>
        <v>0</v>
      </c>
      <c r="Q179" s="182">
        <v>0.99007999999999996</v>
      </c>
      <c r="R179" s="182">
        <f>Q179*H179</f>
        <v>3.0880595200000003</v>
      </c>
      <c r="S179" s="182">
        <v>0</v>
      </c>
      <c r="T179" s="18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4" t="s">
        <v>134</v>
      </c>
      <c r="AT179" s="184" t="s">
        <v>130</v>
      </c>
      <c r="AU179" s="184" t="s">
        <v>86</v>
      </c>
      <c r="AY179" s="18" t="s">
        <v>128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84</v>
      </c>
      <c r="BK179" s="185">
        <f>ROUND(I179*H179,2)</f>
        <v>0</v>
      </c>
      <c r="BL179" s="18" t="s">
        <v>134</v>
      </c>
      <c r="BM179" s="184" t="s">
        <v>192</v>
      </c>
    </row>
    <row r="180" s="13" customFormat="1">
      <c r="A180" s="13"/>
      <c r="B180" s="186"/>
      <c r="C180" s="13"/>
      <c r="D180" s="187" t="s">
        <v>136</v>
      </c>
      <c r="E180" s="188" t="s">
        <v>1</v>
      </c>
      <c r="F180" s="189" t="s">
        <v>193</v>
      </c>
      <c r="G180" s="13"/>
      <c r="H180" s="188" t="s">
        <v>1</v>
      </c>
      <c r="I180" s="190"/>
      <c r="J180" s="13"/>
      <c r="K180" s="13"/>
      <c r="L180" s="186"/>
      <c r="M180" s="191"/>
      <c r="N180" s="192"/>
      <c r="O180" s="192"/>
      <c r="P180" s="192"/>
      <c r="Q180" s="192"/>
      <c r="R180" s="192"/>
      <c r="S180" s="192"/>
      <c r="T180" s="19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8" t="s">
        <v>136</v>
      </c>
      <c r="AU180" s="188" t="s">
        <v>86</v>
      </c>
      <c r="AV180" s="13" t="s">
        <v>84</v>
      </c>
      <c r="AW180" s="13" t="s">
        <v>32</v>
      </c>
      <c r="AX180" s="13" t="s">
        <v>76</v>
      </c>
      <c r="AY180" s="188" t="s">
        <v>128</v>
      </c>
    </row>
    <row r="181" s="14" customFormat="1">
      <c r="A181" s="14"/>
      <c r="B181" s="194"/>
      <c r="C181" s="14"/>
      <c r="D181" s="187" t="s">
        <v>136</v>
      </c>
      <c r="E181" s="195" t="s">
        <v>1</v>
      </c>
      <c r="F181" s="196" t="s">
        <v>194</v>
      </c>
      <c r="G181" s="14"/>
      <c r="H181" s="197">
        <v>2.6499999999999999</v>
      </c>
      <c r="I181" s="198"/>
      <c r="J181" s="14"/>
      <c r="K181" s="14"/>
      <c r="L181" s="194"/>
      <c r="M181" s="199"/>
      <c r="N181" s="200"/>
      <c r="O181" s="200"/>
      <c r="P181" s="200"/>
      <c r="Q181" s="200"/>
      <c r="R181" s="200"/>
      <c r="S181" s="200"/>
      <c r="T181" s="20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5" t="s">
        <v>136</v>
      </c>
      <c r="AU181" s="195" t="s">
        <v>86</v>
      </c>
      <c r="AV181" s="14" t="s">
        <v>86</v>
      </c>
      <c r="AW181" s="14" t="s">
        <v>32</v>
      </c>
      <c r="AX181" s="14" t="s">
        <v>76</v>
      </c>
      <c r="AY181" s="195" t="s">
        <v>128</v>
      </c>
    </row>
    <row r="182" s="14" customFormat="1">
      <c r="A182" s="14"/>
      <c r="B182" s="194"/>
      <c r="C182" s="14"/>
      <c r="D182" s="187" t="s">
        <v>136</v>
      </c>
      <c r="E182" s="195" t="s">
        <v>1</v>
      </c>
      <c r="F182" s="196" t="s">
        <v>195</v>
      </c>
      <c r="G182" s="14"/>
      <c r="H182" s="197">
        <v>0.46899999999999997</v>
      </c>
      <c r="I182" s="198"/>
      <c r="J182" s="14"/>
      <c r="K182" s="14"/>
      <c r="L182" s="194"/>
      <c r="M182" s="199"/>
      <c r="N182" s="200"/>
      <c r="O182" s="200"/>
      <c r="P182" s="200"/>
      <c r="Q182" s="200"/>
      <c r="R182" s="200"/>
      <c r="S182" s="200"/>
      <c r="T182" s="20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5" t="s">
        <v>136</v>
      </c>
      <c r="AU182" s="195" t="s">
        <v>86</v>
      </c>
      <c r="AV182" s="14" t="s">
        <v>86</v>
      </c>
      <c r="AW182" s="14" t="s">
        <v>32</v>
      </c>
      <c r="AX182" s="14" t="s">
        <v>76</v>
      </c>
      <c r="AY182" s="195" t="s">
        <v>128</v>
      </c>
    </row>
    <row r="183" s="15" customFormat="1">
      <c r="A183" s="15"/>
      <c r="B183" s="202"/>
      <c r="C183" s="15"/>
      <c r="D183" s="187" t="s">
        <v>136</v>
      </c>
      <c r="E183" s="203" t="s">
        <v>1</v>
      </c>
      <c r="F183" s="204" t="s">
        <v>139</v>
      </c>
      <c r="G183" s="15"/>
      <c r="H183" s="205">
        <v>3.1189999999999998</v>
      </c>
      <c r="I183" s="206"/>
      <c r="J183" s="15"/>
      <c r="K183" s="15"/>
      <c r="L183" s="202"/>
      <c r="M183" s="207"/>
      <c r="N183" s="208"/>
      <c r="O183" s="208"/>
      <c r="P183" s="208"/>
      <c r="Q183" s="208"/>
      <c r="R183" s="208"/>
      <c r="S183" s="208"/>
      <c r="T183" s="20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03" t="s">
        <v>136</v>
      </c>
      <c r="AU183" s="203" t="s">
        <v>86</v>
      </c>
      <c r="AV183" s="15" t="s">
        <v>134</v>
      </c>
      <c r="AW183" s="15" t="s">
        <v>32</v>
      </c>
      <c r="AX183" s="15" t="s">
        <v>84</v>
      </c>
      <c r="AY183" s="203" t="s">
        <v>128</v>
      </c>
    </row>
    <row r="184" s="2" customFormat="1" ht="24.15" customHeight="1">
      <c r="A184" s="37"/>
      <c r="B184" s="171"/>
      <c r="C184" s="172" t="s">
        <v>196</v>
      </c>
      <c r="D184" s="172" t="s">
        <v>130</v>
      </c>
      <c r="E184" s="173" t="s">
        <v>197</v>
      </c>
      <c r="F184" s="174" t="s">
        <v>198</v>
      </c>
      <c r="G184" s="175" t="s">
        <v>133</v>
      </c>
      <c r="H184" s="176">
        <v>302.88</v>
      </c>
      <c r="I184" s="177"/>
      <c r="J184" s="178">
        <f>ROUND(I184*H184,2)</f>
        <v>0</v>
      </c>
      <c r="K184" s="179"/>
      <c r="L184" s="38"/>
      <c r="M184" s="180" t="s">
        <v>1</v>
      </c>
      <c r="N184" s="181" t="s">
        <v>41</v>
      </c>
      <c r="O184" s="76"/>
      <c r="P184" s="182">
        <f>O184*H184</f>
        <v>0</v>
      </c>
      <c r="Q184" s="182">
        <v>0.0027499999999999998</v>
      </c>
      <c r="R184" s="182">
        <f>Q184*H184</f>
        <v>0.83291999999999999</v>
      </c>
      <c r="S184" s="182">
        <v>0</v>
      </c>
      <c r="T184" s="18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4" t="s">
        <v>134</v>
      </c>
      <c r="AT184" s="184" t="s">
        <v>130</v>
      </c>
      <c r="AU184" s="184" t="s">
        <v>86</v>
      </c>
      <c r="AY184" s="18" t="s">
        <v>128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8" t="s">
        <v>84</v>
      </c>
      <c r="BK184" s="185">
        <f>ROUND(I184*H184,2)</f>
        <v>0</v>
      </c>
      <c r="BL184" s="18" t="s">
        <v>134</v>
      </c>
      <c r="BM184" s="184" t="s">
        <v>199</v>
      </c>
    </row>
    <row r="185" s="13" customFormat="1">
      <c r="A185" s="13"/>
      <c r="B185" s="186"/>
      <c r="C185" s="13"/>
      <c r="D185" s="187" t="s">
        <v>136</v>
      </c>
      <c r="E185" s="188" t="s">
        <v>1</v>
      </c>
      <c r="F185" s="189" t="s">
        <v>153</v>
      </c>
      <c r="G185" s="13"/>
      <c r="H185" s="188" t="s">
        <v>1</v>
      </c>
      <c r="I185" s="190"/>
      <c r="J185" s="13"/>
      <c r="K185" s="13"/>
      <c r="L185" s="186"/>
      <c r="M185" s="191"/>
      <c r="N185" s="192"/>
      <c r="O185" s="192"/>
      <c r="P185" s="192"/>
      <c r="Q185" s="192"/>
      <c r="R185" s="192"/>
      <c r="S185" s="192"/>
      <c r="T185" s="19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8" t="s">
        <v>136</v>
      </c>
      <c r="AU185" s="188" t="s">
        <v>86</v>
      </c>
      <c r="AV185" s="13" t="s">
        <v>84</v>
      </c>
      <c r="AW185" s="13" t="s">
        <v>32</v>
      </c>
      <c r="AX185" s="13" t="s">
        <v>76</v>
      </c>
      <c r="AY185" s="188" t="s">
        <v>128</v>
      </c>
    </row>
    <row r="186" s="14" customFormat="1">
      <c r="A186" s="14"/>
      <c r="B186" s="194"/>
      <c r="C186" s="14"/>
      <c r="D186" s="187" t="s">
        <v>136</v>
      </c>
      <c r="E186" s="195" t="s">
        <v>1</v>
      </c>
      <c r="F186" s="196" t="s">
        <v>200</v>
      </c>
      <c r="G186" s="14"/>
      <c r="H186" s="197">
        <v>292</v>
      </c>
      <c r="I186" s="198"/>
      <c r="J186" s="14"/>
      <c r="K186" s="14"/>
      <c r="L186" s="194"/>
      <c r="M186" s="199"/>
      <c r="N186" s="200"/>
      <c r="O186" s="200"/>
      <c r="P186" s="200"/>
      <c r="Q186" s="200"/>
      <c r="R186" s="200"/>
      <c r="S186" s="200"/>
      <c r="T186" s="20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5" t="s">
        <v>136</v>
      </c>
      <c r="AU186" s="195" t="s">
        <v>86</v>
      </c>
      <c r="AV186" s="14" t="s">
        <v>86</v>
      </c>
      <c r="AW186" s="14" t="s">
        <v>32</v>
      </c>
      <c r="AX186" s="14" t="s">
        <v>76</v>
      </c>
      <c r="AY186" s="195" t="s">
        <v>128</v>
      </c>
    </row>
    <row r="187" s="13" customFormat="1">
      <c r="A187" s="13"/>
      <c r="B187" s="186"/>
      <c r="C187" s="13"/>
      <c r="D187" s="187" t="s">
        <v>136</v>
      </c>
      <c r="E187" s="188" t="s">
        <v>1</v>
      </c>
      <c r="F187" s="189" t="s">
        <v>201</v>
      </c>
      <c r="G187" s="13"/>
      <c r="H187" s="188" t="s">
        <v>1</v>
      </c>
      <c r="I187" s="190"/>
      <c r="J187" s="13"/>
      <c r="K187" s="13"/>
      <c r="L187" s="186"/>
      <c r="M187" s="191"/>
      <c r="N187" s="192"/>
      <c r="O187" s="192"/>
      <c r="P187" s="192"/>
      <c r="Q187" s="192"/>
      <c r="R187" s="192"/>
      <c r="S187" s="192"/>
      <c r="T187" s="19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8" t="s">
        <v>136</v>
      </c>
      <c r="AU187" s="188" t="s">
        <v>86</v>
      </c>
      <c r="AV187" s="13" t="s">
        <v>84</v>
      </c>
      <c r="AW187" s="13" t="s">
        <v>32</v>
      </c>
      <c r="AX187" s="13" t="s">
        <v>76</v>
      </c>
      <c r="AY187" s="188" t="s">
        <v>128</v>
      </c>
    </row>
    <row r="188" s="14" customFormat="1">
      <c r="A188" s="14"/>
      <c r="B188" s="194"/>
      <c r="C188" s="14"/>
      <c r="D188" s="187" t="s">
        <v>136</v>
      </c>
      <c r="E188" s="195" t="s">
        <v>1</v>
      </c>
      <c r="F188" s="196" t="s">
        <v>202</v>
      </c>
      <c r="G188" s="14"/>
      <c r="H188" s="197">
        <v>10.880000000000001</v>
      </c>
      <c r="I188" s="198"/>
      <c r="J188" s="14"/>
      <c r="K188" s="14"/>
      <c r="L188" s="194"/>
      <c r="M188" s="199"/>
      <c r="N188" s="200"/>
      <c r="O188" s="200"/>
      <c r="P188" s="200"/>
      <c r="Q188" s="200"/>
      <c r="R188" s="200"/>
      <c r="S188" s="200"/>
      <c r="T188" s="20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5" t="s">
        <v>136</v>
      </c>
      <c r="AU188" s="195" t="s">
        <v>86</v>
      </c>
      <c r="AV188" s="14" t="s">
        <v>86</v>
      </c>
      <c r="AW188" s="14" t="s">
        <v>32</v>
      </c>
      <c r="AX188" s="14" t="s">
        <v>76</v>
      </c>
      <c r="AY188" s="195" t="s">
        <v>128</v>
      </c>
    </row>
    <row r="189" s="15" customFormat="1">
      <c r="A189" s="15"/>
      <c r="B189" s="202"/>
      <c r="C189" s="15"/>
      <c r="D189" s="187" t="s">
        <v>136</v>
      </c>
      <c r="E189" s="203" t="s">
        <v>1</v>
      </c>
      <c r="F189" s="204" t="s">
        <v>139</v>
      </c>
      <c r="G189" s="15"/>
      <c r="H189" s="205">
        <v>302.88</v>
      </c>
      <c r="I189" s="206"/>
      <c r="J189" s="15"/>
      <c r="K189" s="15"/>
      <c r="L189" s="202"/>
      <c r="M189" s="207"/>
      <c r="N189" s="208"/>
      <c r="O189" s="208"/>
      <c r="P189" s="208"/>
      <c r="Q189" s="208"/>
      <c r="R189" s="208"/>
      <c r="S189" s="208"/>
      <c r="T189" s="20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03" t="s">
        <v>136</v>
      </c>
      <c r="AU189" s="203" t="s">
        <v>86</v>
      </c>
      <c r="AV189" s="15" t="s">
        <v>134</v>
      </c>
      <c r="AW189" s="15" t="s">
        <v>32</v>
      </c>
      <c r="AX189" s="15" t="s">
        <v>84</v>
      </c>
      <c r="AY189" s="203" t="s">
        <v>128</v>
      </c>
    </row>
    <row r="190" s="2" customFormat="1" ht="24.15" customHeight="1">
      <c r="A190" s="37"/>
      <c r="B190" s="171"/>
      <c r="C190" s="172" t="s">
        <v>8</v>
      </c>
      <c r="D190" s="172" t="s">
        <v>130</v>
      </c>
      <c r="E190" s="173" t="s">
        <v>203</v>
      </c>
      <c r="F190" s="174" t="s">
        <v>204</v>
      </c>
      <c r="G190" s="175" t="s">
        <v>133</v>
      </c>
      <c r="H190" s="176">
        <v>302.88</v>
      </c>
      <c r="I190" s="177"/>
      <c r="J190" s="178">
        <f>ROUND(I190*H190,2)</f>
        <v>0</v>
      </c>
      <c r="K190" s="179"/>
      <c r="L190" s="38"/>
      <c r="M190" s="180" t="s">
        <v>1</v>
      </c>
      <c r="N190" s="181" t="s">
        <v>41</v>
      </c>
      <c r="O190" s="76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4" t="s">
        <v>134</v>
      </c>
      <c r="AT190" s="184" t="s">
        <v>130</v>
      </c>
      <c r="AU190" s="184" t="s">
        <v>86</v>
      </c>
      <c r="AY190" s="18" t="s">
        <v>128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8" t="s">
        <v>84</v>
      </c>
      <c r="BK190" s="185">
        <f>ROUND(I190*H190,2)</f>
        <v>0</v>
      </c>
      <c r="BL190" s="18" t="s">
        <v>134</v>
      </c>
      <c r="BM190" s="184" t="s">
        <v>205</v>
      </c>
    </row>
    <row r="191" s="2" customFormat="1" ht="16.5" customHeight="1">
      <c r="A191" s="37"/>
      <c r="B191" s="171"/>
      <c r="C191" s="172" t="s">
        <v>206</v>
      </c>
      <c r="D191" s="172" t="s">
        <v>130</v>
      </c>
      <c r="E191" s="173" t="s">
        <v>207</v>
      </c>
      <c r="F191" s="174" t="s">
        <v>208</v>
      </c>
      <c r="G191" s="175" t="s">
        <v>172</v>
      </c>
      <c r="H191" s="176">
        <v>0.078</v>
      </c>
      <c r="I191" s="177"/>
      <c r="J191" s="178">
        <f>ROUND(I191*H191,2)</f>
        <v>0</v>
      </c>
      <c r="K191" s="179"/>
      <c r="L191" s="38"/>
      <c r="M191" s="180" t="s">
        <v>1</v>
      </c>
      <c r="N191" s="181" t="s">
        <v>41</v>
      </c>
      <c r="O191" s="76"/>
      <c r="P191" s="182">
        <f>O191*H191</f>
        <v>0</v>
      </c>
      <c r="Q191" s="182">
        <v>1.04922</v>
      </c>
      <c r="R191" s="182">
        <f>Q191*H191</f>
        <v>0.081839160000000008</v>
      </c>
      <c r="S191" s="182">
        <v>0</v>
      </c>
      <c r="T191" s="18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4" t="s">
        <v>134</v>
      </c>
      <c r="AT191" s="184" t="s">
        <v>130</v>
      </c>
      <c r="AU191" s="184" t="s">
        <v>86</v>
      </c>
      <c r="AY191" s="18" t="s">
        <v>128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8" t="s">
        <v>84</v>
      </c>
      <c r="BK191" s="185">
        <f>ROUND(I191*H191,2)</f>
        <v>0</v>
      </c>
      <c r="BL191" s="18" t="s">
        <v>134</v>
      </c>
      <c r="BM191" s="184" t="s">
        <v>209</v>
      </c>
    </row>
    <row r="192" s="13" customFormat="1">
      <c r="A192" s="13"/>
      <c r="B192" s="186"/>
      <c r="C192" s="13"/>
      <c r="D192" s="187" t="s">
        <v>136</v>
      </c>
      <c r="E192" s="188" t="s">
        <v>1</v>
      </c>
      <c r="F192" s="189" t="s">
        <v>181</v>
      </c>
      <c r="G192" s="13"/>
      <c r="H192" s="188" t="s">
        <v>1</v>
      </c>
      <c r="I192" s="190"/>
      <c r="J192" s="13"/>
      <c r="K192" s="13"/>
      <c r="L192" s="186"/>
      <c r="M192" s="191"/>
      <c r="N192" s="192"/>
      <c r="O192" s="192"/>
      <c r="P192" s="192"/>
      <c r="Q192" s="192"/>
      <c r="R192" s="192"/>
      <c r="S192" s="192"/>
      <c r="T192" s="19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8" t="s">
        <v>136</v>
      </c>
      <c r="AU192" s="188" t="s">
        <v>86</v>
      </c>
      <c r="AV192" s="13" t="s">
        <v>84</v>
      </c>
      <c r="AW192" s="13" t="s">
        <v>32</v>
      </c>
      <c r="AX192" s="13" t="s">
        <v>76</v>
      </c>
      <c r="AY192" s="188" t="s">
        <v>128</v>
      </c>
    </row>
    <row r="193" s="14" customFormat="1">
      <c r="A193" s="14"/>
      <c r="B193" s="194"/>
      <c r="C193" s="14"/>
      <c r="D193" s="187" t="s">
        <v>136</v>
      </c>
      <c r="E193" s="195" t="s">
        <v>1</v>
      </c>
      <c r="F193" s="196" t="s">
        <v>210</v>
      </c>
      <c r="G193" s="14"/>
      <c r="H193" s="197">
        <v>0.078</v>
      </c>
      <c r="I193" s="198"/>
      <c r="J193" s="14"/>
      <c r="K193" s="14"/>
      <c r="L193" s="194"/>
      <c r="M193" s="199"/>
      <c r="N193" s="200"/>
      <c r="O193" s="200"/>
      <c r="P193" s="200"/>
      <c r="Q193" s="200"/>
      <c r="R193" s="200"/>
      <c r="S193" s="200"/>
      <c r="T193" s="20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5" t="s">
        <v>136</v>
      </c>
      <c r="AU193" s="195" t="s">
        <v>86</v>
      </c>
      <c r="AV193" s="14" t="s">
        <v>86</v>
      </c>
      <c r="AW193" s="14" t="s">
        <v>32</v>
      </c>
      <c r="AX193" s="14" t="s">
        <v>76</v>
      </c>
      <c r="AY193" s="195" t="s">
        <v>128</v>
      </c>
    </row>
    <row r="194" s="15" customFormat="1">
      <c r="A194" s="15"/>
      <c r="B194" s="202"/>
      <c r="C194" s="15"/>
      <c r="D194" s="187" t="s">
        <v>136</v>
      </c>
      <c r="E194" s="203" t="s">
        <v>1</v>
      </c>
      <c r="F194" s="204" t="s">
        <v>139</v>
      </c>
      <c r="G194" s="15"/>
      <c r="H194" s="205">
        <v>0.078</v>
      </c>
      <c r="I194" s="206"/>
      <c r="J194" s="15"/>
      <c r="K194" s="15"/>
      <c r="L194" s="202"/>
      <c r="M194" s="207"/>
      <c r="N194" s="208"/>
      <c r="O194" s="208"/>
      <c r="P194" s="208"/>
      <c r="Q194" s="208"/>
      <c r="R194" s="208"/>
      <c r="S194" s="208"/>
      <c r="T194" s="209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03" t="s">
        <v>136</v>
      </c>
      <c r="AU194" s="203" t="s">
        <v>86</v>
      </c>
      <c r="AV194" s="15" t="s">
        <v>134</v>
      </c>
      <c r="AW194" s="15" t="s">
        <v>32</v>
      </c>
      <c r="AX194" s="15" t="s">
        <v>84</v>
      </c>
      <c r="AY194" s="203" t="s">
        <v>128</v>
      </c>
    </row>
    <row r="195" s="2" customFormat="1" ht="37.8" customHeight="1">
      <c r="A195" s="37"/>
      <c r="B195" s="171"/>
      <c r="C195" s="172" t="s">
        <v>211</v>
      </c>
      <c r="D195" s="172" t="s">
        <v>130</v>
      </c>
      <c r="E195" s="173" t="s">
        <v>212</v>
      </c>
      <c r="F195" s="174" t="s">
        <v>213</v>
      </c>
      <c r="G195" s="175" t="s">
        <v>214</v>
      </c>
      <c r="H195" s="176">
        <v>142</v>
      </c>
      <c r="I195" s="177"/>
      <c r="J195" s="178">
        <f>ROUND(I195*H195,2)</f>
        <v>0</v>
      </c>
      <c r="K195" s="179"/>
      <c r="L195" s="38"/>
      <c r="M195" s="180" t="s">
        <v>1</v>
      </c>
      <c r="N195" s="181" t="s">
        <v>41</v>
      </c>
      <c r="O195" s="76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4" t="s">
        <v>134</v>
      </c>
      <c r="AT195" s="184" t="s">
        <v>130</v>
      </c>
      <c r="AU195" s="184" t="s">
        <v>86</v>
      </c>
      <c r="AY195" s="18" t="s">
        <v>128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8" t="s">
        <v>84</v>
      </c>
      <c r="BK195" s="185">
        <f>ROUND(I195*H195,2)</f>
        <v>0</v>
      </c>
      <c r="BL195" s="18" t="s">
        <v>134</v>
      </c>
      <c r="BM195" s="184" t="s">
        <v>215</v>
      </c>
    </row>
    <row r="196" s="13" customFormat="1">
      <c r="A196" s="13"/>
      <c r="B196" s="186"/>
      <c r="C196" s="13"/>
      <c r="D196" s="187" t="s">
        <v>136</v>
      </c>
      <c r="E196" s="188" t="s">
        <v>1</v>
      </c>
      <c r="F196" s="189" t="s">
        <v>216</v>
      </c>
      <c r="G196" s="13"/>
      <c r="H196" s="188" t="s">
        <v>1</v>
      </c>
      <c r="I196" s="190"/>
      <c r="J196" s="13"/>
      <c r="K196" s="13"/>
      <c r="L196" s="186"/>
      <c r="M196" s="191"/>
      <c r="N196" s="192"/>
      <c r="O196" s="192"/>
      <c r="P196" s="192"/>
      <c r="Q196" s="192"/>
      <c r="R196" s="192"/>
      <c r="S196" s="192"/>
      <c r="T196" s="19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8" t="s">
        <v>136</v>
      </c>
      <c r="AU196" s="188" t="s">
        <v>86</v>
      </c>
      <c r="AV196" s="13" t="s">
        <v>84</v>
      </c>
      <c r="AW196" s="13" t="s">
        <v>32</v>
      </c>
      <c r="AX196" s="13" t="s">
        <v>76</v>
      </c>
      <c r="AY196" s="188" t="s">
        <v>128</v>
      </c>
    </row>
    <row r="197" s="13" customFormat="1">
      <c r="A197" s="13"/>
      <c r="B197" s="186"/>
      <c r="C197" s="13"/>
      <c r="D197" s="187" t="s">
        <v>136</v>
      </c>
      <c r="E197" s="188" t="s">
        <v>1</v>
      </c>
      <c r="F197" s="189" t="s">
        <v>217</v>
      </c>
      <c r="G197" s="13"/>
      <c r="H197" s="188" t="s">
        <v>1</v>
      </c>
      <c r="I197" s="190"/>
      <c r="J197" s="13"/>
      <c r="K197" s="13"/>
      <c r="L197" s="186"/>
      <c r="M197" s="191"/>
      <c r="N197" s="192"/>
      <c r="O197" s="192"/>
      <c r="P197" s="192"/>
      <c r="Q197" s="192"/>
      <c r="R197" s="192"/>
      <c r="S197" s="192"/>
      <c r="T197" s="19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8" t="s">
        <v>136</v>
      </c>
      <c r="AU197" s="188" t="s">
        <v>86</v>
      </c>
      <c r="AV197" s="13" t="s">
        <v>84</v>
      </c>
      <c r="AW197" s="13" t="s">
        <v>32</v>
      </c>
      <c r="AX197" s="13" t="s">
        <v>76</v>
      </c>
      <c r="AY197" s="188" t="s">
        <v>128</v>
      </c>
    </row>
    <row r="198" s="14" customFormat="1">
      <c r="A198" s="14"/>
      <c r="B198" s="194"/>
      <c r="C198" s="14"/>
      <c r="D198" s="187" t="s">
        <v>136</v>
      </c>
      <c r="E198" s="195" t="s">
        <v>1</v>
      </c>
      <c r="F198" s="196" t="s">
        <v>218</v>
      </c>
      <c r="G198" s="14"/>
      <c r="H198" s="197">
        <v>77</v>
      </c>
      <c r="I198" s="198"/>
      <c r="J198" s="14"/>
      <c r="K198" s="14"/>
      <c r="L198" s="194"/>
      <c r="M198" s="199"/>
      <c r="N198" s="200"/>
      <c r="O198" s="200"/>
      <c r="P198" s="200"/>
      <c r="Q198" s="200"/>
      <c r="R198" s="200"/>
      <c r="S198" s="200"/>
      <c r="T198" s="20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5" t="s">
        <v>136</v>
      </c>
      <c r="AU198" s="195" t="s">
        <v>86</v>
      </c>
      <c r="AV198" s="14" t="s">
        <v>86</v>
      </c>
      <c r="AW198" s="14" t="s">
        <v>32</v>
      </c>
      <c r="AX198" s="14" t="s">
        <v>76</v>
      </c>
      <c r="AY198" s="195" t="s">
        <v>128</v>
      </c>
    </row>
    <row r="199" s="13" customFormat="1">
      <c r="A199" s="13"/>
      <c r="B199" s="186"/>
      <c r="C199" s="13"/>
      <c r="D199" s="187" t="s">
        <v>136</v>
      </c>
      <c r="E199" s="188" t="s">
        <v>1</v>
      </c>
      <c r="F199" s="189" t="s">
        <v>219</v>
      </c>
      <c r="G199" s="13"/>
      <c r="H199" s="188" t="s">
        <v>1</v>
      </c>
      <c r="I199" s="190"/>
      <c r="J199" s="13"/>
      <c r="K199" s="13"/>
      <c r="L199" s="186"/>
      <c r="M199" s="191"/>
      <c r="N199" s="192"/>
      <c r="O199" s="192"/>
      <c r="P199" s="192"/>
      <c r="Q199" s="192"/>
      <c r="R199" s="192"/>
      <c r="S199" s="192"/>
      <c r="T199" s="19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8" t="s">
        <v>136</v>
      </c>
      <c r="AU199" s="188" t="s">
        <v>86</v>
      </c>
      <c r="AV199" s="13" t="s">
        <v>84</v>
      </c>
      <c r="AW199" s="13" t="s">
        <v>32</v>
      </c>
      <c r="AX199" s="13" t="s">
        <v>76</v>
      </c>
      <c r="AY199" s="188" t="s">
        <v>128</v>
      </c>
    </row>
    <row r="200" s="14" customFormat="1">
      <c r="A200" s="14"/>
      <c r="B200" s="194"/>
      <c r="C200" s="14"/>
      <c r="D200" s="187" t="s">
        <v>136</v>
      </c>
      <c r="E200" s="195" t="s">
        <v>1</v>
      </c>
      <c r="F200" s="196" t="s">
        <v>220</v>
      </c>
      <c r="G200" s="14"/>
      <c r="H200" s="197">
        <v>65</v>
      </c>
      <c r="I200" s="198"/>
      <c r="J200" s="14"/>
      <c r="K200" s="14"/>
      <c r="L200" s="194"/>
      <c r="M200" s="199"/>
      <c r="N200" s="200"/>
      <c r="O200" s="200"/>
      <c r="P200" s="200"/>
      <c r="Q200" s="200"/>
      <c r="R200" s="200"/>
      <c r="S200" s="200"/>
      <c r="T200" s="20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5" t="s">
        <v>136</v>
      </c>
      <c r="AU200" s="195" t="s">
        <v>86</v>
      </c>
      <c r="AV200" s="14" t="s">
        <v>86</v>
      </c>
      <c r="AW200" s="14" t="s">
        <v>32</v>
      </c>
      <c r="AX200" s="14" t="s">
        <v>76</v>
      </c>
      <c r="AY200" s="195" t="s">
        <v>128</v>
      </c>
    </row>
    <row r="201" s="15" customFormat="1">
      <c r="A201" s="15"/>
      <c r="B201" s="202"/>
      <c r="C201" s="15"/>
      <c r="D201" s="187" t="s">
        <v>136</v>
      </c>
      <c r="E201" s="203" t="s">
        <v>1</v>
      </c>
      <c r="F201" s="204" t="s">
        <v>139</v>
      </c>
      <c r="G201" s="15"/>
      <c r="H201" s="205">
        <v>142</v>
      </c>
      <c r="I201" s="206"/>
      <c r="J201" s="15"/>
      <c r="K201" s="15"/>
      <c r="L201" s="202"/>
      <c r="M201" s="207"/>
      <c r="N201" s="208"/>
      <c r="O201" s="208"/>
      <c r="P201" s="208"/>
      <c r="Q201" s="208"/>
      <c r="R201" s="208"/>
      <c r="S201" s="208"/>
      <c r="T201" s="209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03" t="s">
        <v>136</v>
      </c>
      <c r="AU201" s="203" t="s">
        <v>86</v>
      </c>
      <c r="AV201" s="15" t="s">
        <v>134</v>
      </c>
      <c r="AW201" s="15" t="s">
        <v>32</v>
      </c>
      <c r="AX201" s="15" t="s">
        <v>84</v>
      </c>
      <c r="AY201" s="203" t="s">
        <v>128</v>
      </c>
    </row>
    <row r="202" s="2" customFormat="1" ht="24.15" customHeight="1">
      <c r="A202" s="37"/>
      <c r="B202" s="171"/>
      <c r="C202" s="210" t="s">
        <v>221</v>
      </c>
      <c r="D202" s="210" t="s">
        <v>222</v>
      </c>
      <c r="E202" s="211" t="s">
        <v>223</v>
      </c>
      <c r="F202" s="212" t="s">
        <v>224</v>
      </c>
      <c r="G202" s="213" t="s">
        <v>214</v>
      </c>
      <c r="H202" s="214">
        <v>77</v>
      </c>
      <c r="I202" s="215"/>
      <c r="J202" s="216">
        <f>ROUND(I202*H202,2)</f>
        <v>0</v>
      </c>
      <c r="K202" s="217"/>
      <c r="L202" s="218"/>
      <c r="M202" s="219" t="s">
        <v>1</v>
      </c>
      <c r="N202" s="220" t="s">
        <v>41</v>
      </c>
      <c r="O202" s="76"/>
      <c r="P202" s="182">
        <f>O202*H202</f>
        <v>0</v>
      </c>
      <c r="Q202" s="182">
        <v>0.0028</v>
      </c>
      <c r="R202" s="182">
        <f>Q202*H202</f>
        <v>0.21559999999999999</v>
      </c>
      <c r="S202" s="182">
        <v>0</v>
      </c>
      <c r="T202" s="18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4" t="s">
        <v>176</v>
      </c>
      <c r="AT202" s="184" t="s">
        <v>222</v>
      </c>
      <c r="AU202" s="184" t="s">
        <v>86</v>
      </c>
      <c r="AY202" s="18" t="s">
        <v>128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8" t="s">
        <v>84</v>
      </c>
      <c r="BK202" s="185">
        <f>ROUND(I202*H202,2)</f>
        <v>0</v>
      </c>
      <c r="BL202" s="18" t="s">
        <v>134</v>
      </c>
      <c r="BM202" s="184" t="s">
        <v>225</v>
      </c>
    </row>
    <row r="203" s="13" customFormat="1">
      <c r="A203" s="13"/>
      <c r="B203" s="186"/>
      <c r="C203" s="13"/>
      <c r="D203" s="187" t="s">
        <v>136</v>
      </c>
      <c r="E203" s="188" t="s">
        <v>1</v>
      </c>
      <c r="F203" s="189" t="s">
        <v>216</v>
      </c>
      <c r="G203" s="13"/>
      <c r="H203" s="188" t="s">
        <v>1</v>
      </c>
      <c r="I203" s="190"/>
      <c r="J203" s="13"/>
      <c r="K203" s="13"/>
      <c r="L203" s="186"/>
      <c r="M203" s="191"/>
      <c r="N203" s="192"/>
      <c r="O203" s="192"/>
      <c r="P203" s="192"/>
      <c r="Q203" s="192"/>
      <c r="R203" s="192"/>
      <c r="S203" s="192"/>
      <c r="T203" s="19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8" t="s">
        <v>136</v>
      </c>
      <c r="AU203" s="188" t="s">
        <v>86</v>
      </c>
      <c r="AV203" s="13" t="s">
        <v>84</v>
      </c>
      <c r="AW203" s="13" t="s">
        <v>32</v>
      </c>
      <c r="AX203" s="13" t="s">
        <v>76</v>
      </c>
      <c r="AY203" s="188" t="s">
        <v>128</v>
      </c>
    </row>
    <row r="204" s="13" customFormat="1">
      <c r="A204" s="13"/>
      <c r="B204" s="186"/>
      <c r="C204" s="13"/>
      <c r="D204" s="187" t="s">
        <v>136</v>
      </c>
      <c r="E204" s="188" t="s">
        <v>1</v>
      </c>
      <c r="F204" s="189" t="s">
        <v>217</v>
      </c>
      <c r="G204" s="13"/>
      <c r="H204" s="188" t="s">
        <v>1</v>
      </c>
      <c r="I204" s="190"/>
      <c r="J204" s="13"/>
      <c r="K204" s="13"/>
      <c r="L204" s="186"/>
      <c r="M204" s="191"/>
      <c r="N204" s="192"/>
      <c r="O204" s="192"/>
      <c r="P204" s="192"/>
      <c r="Q204" s="192"/>
      <c r="R204" s="192"/>
      <c r="S204" s="192"/>
      <c r="T204" s="19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8" t="s">
        <v>136</v>
      </c>
      <c r="AU204" s="188" t="s">
        <v>86</v>
      </c>
      <c r="AV204" s="13" t="s">
        <v>84</v>
      </c>
      <c r="AW204" s="13" t="s">
        <v>32</v>
      </c>
      <c r="AX204" s="13" t="s">
        <v>76</v>
      </c>
      <c r="AY204" s="188" t="s">
        <v>128</v>
      </c>
    </row>
    <row r="205" s="14" customFormat="1">
      <c r="A205" s="14"/>
      <c r="B205" s="194"/>
      <c r="C205" s="14"/>
      <c r="D205" s="187" t="s">
        <v>136</v>
      </c>
      <c r="E205" s="195" t="s">
        <v>1</v>
      </c>
      <c r="F205" s="196" t="s">
        <v>218</v>
      </c>
      <c r="G205" s="14"/>
      <c r="H205" s="197">
        <v>77</v>
      </c>
      <c r="I205" s="198"/>
      <c r="J205" s="14"/>
      <c r="K205" s="14"/>
      <c r="L205" s="194"/>
      <c r="M205" s="199"/>
      <c r="N205" s="200"/>
      <c r="O205" s="200"/>
      <c r="P205" s="200"/>
      <c r="Q205" s="200"/>
      <c r="R205" s="200"/>
      <c r="S205" s="200"/>
      <c r="T205" s="20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5" t="s">
        <v>136</v>
      </c>
      <c r="AU205" s="195" t="s">
        <v>86</v>
      </c>
      <c r="AV205" s="14" t="s">
        <v>86</v>
      </c>
      <c r="AW205" s="14" t="s">
        <v>32</v>
      </c>
      <c r="AX205" s="14" t="s">
        <v>76</v>
      </c>
      <c r="AY205" s="195" t="s">
        <v>128</v>
      </c>
    </row>
    <row r="206" s="15" customFormat="1">
      <c r="A206" s="15"/>
      <c r="B206" s="202"/>
      <c r="C206" s="15"/>
      <c r="D206" s="187" t="s">
        <v>136</v>
      </c>
      <c r="E206" s="203" t="s">
        <v>1</v>
      </c>
      <c r="F206" s="204" t="s">
        <v>139</v>
      </c>
      <c r="G206" s="15"/>
      <c r="H206" s="205">
        <v>77</v>
      </c>
      <c r="I206" s="206"/>
      <c r="J206" s="15"/>
      <c r="K206" s="15"/>
      <c r="L206" s="202"/>
      <c r="M206" s="207"/>
      <c r="N206" s="208"/>
      <c r="O206" s="208"/>
      <c r="P206" s="208"/>
      <c r="Q206" s="208"/>
      <c r="R206" s="208"/>
      <c r="S206" s="208"/>
      <c r="T206" s="209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03" t="s">
        <v>136</v>
      </c>
      <c r="AU206" s="203" t="s">
        <v>86</v>
      </c>
      <c r="AV206" s="15" t="s">
        <v>134</v>
      </c>
      <c r="AW206" s="15" t="s">
        <v>32</v>
      </c>
      <c r="AX206" s="15" t="s">
        <v>84</v>
      </c>
      <c r="AY206" s="203" t="s">
        <v>128</v>
      </c>
    </row>
    <row r="207" s="2" customFormat="1" ht="24.15" customHeight="1">
      <c r="A207" s="37"/>
      <c r="B207" s="171"/>
      <c r="C207" s="210" t="s">
        <v>226</v>
      </c>
      <c r="D207" s="210" t="s">
        <v>222</v>
      </c>
      <c r="E207" s="211" t="s">
        <v>227</v>
      </c>
      <c r="F207" s="212" t="s">
        <v>228</v>
      </c>
      <c r="G207" s="213" t="s">
        <v>214</v>
      </c>
      <c r="H207" s="214">
        <v>65</v>
      </c>
      <c r="I207" s="215"/>
      <c r="J207" s="216">
        <f>ROUND(I207*H207,2)</f>
        <v>0</v>
      </c>
      <c r="K207" s="217"/>
      <c r="L207" s="218"/>
      <c r="M207" s="219" t="s">
        <v>1</v>
      </c>
      <c r="N207" s="220" t="s">
        <v>41</v>
      </c>
      <c r="O207" s="76"/>
      <c r="P207" s="182">
        <f>O207*H207</f>
        <v>0</v>
      </c>
      <c r="Q207" s="182">
        <v>0.0028</v>
      </c>
      <c r="R207" s="182">
        <f>Q207*H207</f>
        <v>0.182</v>
      </c>
      <c r="S207" s="182">
        <v>0</v>
      </c>
      <c r="T207" s="18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4" t="s">
        <v>176</v>
      </c>
      <c r="AT207" s="184" t="s">
        <v>222</v>
      </c>
      <c r="AU207" s="184" t="s">
        <v>86</v>
      </c>
      <c r="AY207" s="18" t="s">
        <v>128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8" t="s">
        <v>84</v>
      </c>
      <c r="BK207" s="185">
        <f>ROUND(I207*H207,2)</f>
        <v>0</v>
      </c>
      <c r="BL207" s="18" t="s">
        <v>134</v>
      </c>
      <c r="BM207" s="184" t="s">
        <v>229</v>
      </c>
    </row>
    <row r="208" s="13" customFormat="1">
      <c r="A208" s="13"/>
      <c r="B208" s="186"/>
      <c r="C208" s="13"/>
      <c r="D208" s="187" t="s">
        <v>136</v>
      </c>
      <c r="E208" s="188" t="s">
        <v>1</v>
      </c>
      <c r="F208" s="189" t="s">
        <v>216</v>
      </c>
      <c r="G208" s="13"/>
      <c r="H208" s="188" t="s">
        <v>1</v>
      </c>
      <c r="I208" s="190"/>
      <c r="J208" s="13"/>
      <c r="K208" s="13"/>
      <c r="L208" s="186"/>
      <c r="M208" s="191"/>
      <c r="N208" s="192"/>
      <c r="O208" s="192"/>
      <c r="P208" s="192"/>
      <c r="Q208" s="192"/>
      <c r="R208" s="192"/>
      <c r="S208" s="192"/>
      <c r="T208" s="19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8" t="s">
        <v>136</v>
      </c>
      <c r="AU208" s="188" t="s">
        <v>86</v>
      </c>
      <c r="AV208" s="13" t="s">
        <v>84</v>
      </c>
      <c r="AW208" s="13" t="s">
        <v>32</v>
      </c>
      <c r="AX208" s="13" t="s">
        <v>76</v>
      </c>
      <c r="AY208" s="188" t="s">
        <v>128</v>
      </c>
    </row>
    <row r="209" s="13" customFormat="1">
      <c r="A209" s="13"/>
      <c r="B209" s="186"/>
      <c r="C209" s="13"/>
      <c r="D209" s="187" t="s">
        <v>136</v>
      </c>
      <c r="E209" s="188" t="s">
        <v>1</v>
      </c>
      <c r="F209" s="189" t="s">
        <v>219</v>
      </c>
      <c r="G209" s="13"/>
      <c r="H209" s="188" t="s">
        <v>1</v>
      </c>
      <c r="I209" s="190"/>
      <c r="J209" s="13"/>
      <c r="K209" s="13"/>
      <c r="L209" s="186"/>
      <c r="M209" s="191"/>
      <c r="N209" s="192"/>
      <c r="O209" s="192"/>
      <c r="P209" s="192"/>
      <c r="Q209" s="192"/>
      <c r="R209" s="192"/>
      <c r="S209" s="192"/>
      <c r="T209" s="19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8" t="s">
        <v>136</v>
      </c>
      <c r="AU209" s="188" t="s">
        <v>86</v>
      </c>
      <c r="AV209" s="13" t="s">
        <v>84</v>
      </c>
      <c r="AW209" s="13" t="s">
        <v>32</v>
      </c>
      <c r="AX209" s="13" t="s">
        <v>76</v>
      </c>
      <c r="AY209" s="188" t="s">
        <v>128</v>
      </c>
    </row>
    <row r="210" s="14" customFormat="1">
      <c r="A210" s="14"/>
      <c r="B210" s="194"/>
      <c r="C210" s="14"/>
      <c r="D210" s="187" t="s">
        <v>136</v>
      </c>
      <c r="E210" s="195" t="s">
        <v>1</v>
      </c>
      <c r="F210" s="196" t="s">
        <v>220</v>
      </c>
      <c r="G210" s="14"/>
      <c r="H210" s="197">
        <v>65</v>
      </c>
      <c r="I210" s="198"/>
      <c r="J210" s="14"/>
      <c r="K210" s="14"/>
      <c r="L210" s="194"/>
      <c r="M210" s="199"/>
      <c r="N210" s="200"/>
      <c r="O210" s="200"/>
      <c r="P210" s="200"/>
      <c r="Q210" s="200"/>
      <c r="R210" s="200"/>
      <c r="S210" s="200"/>
      <c r="T210" s="20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5" t="s">
        <v>136</v>
      </c>
      <c r="AU210" s="195" t="s">
        <v>86</v>
      </c>
      <c r="AV210" s="14" t="s">
        <v>86</v>
      </c>
      <c r="AW210" s="14" t="s">
        <v>32</v>
      </c>
      <c r="AX210" s="14" t="s">
        <v>76</v>
      </c>
      <c r="AY210" s="195" t="s">
        <v>128</v>
      </c>
    </row>
    <row r="211" s="15" customFormat="1">
      <c r="A211" s="15"/>
      <c r="B211" s="202"/>
      <c r="C211" s="15"/>
      <c r="D211" s="187" t="s">
        <v>136</v>
      </c>
      <c r="E211" s="203" t="s">
        <v>1</v>
      </c>
      <c r="F211" s="204" t="s">
        <v>139</v>
      </c>
      <c r="G211" s="15"/>
      <c r="H211" s="205">
        <v>65</v>
      </c>
      <c r="I211" s="206"/>
      <c r="J211" s="15"/>
      <c r="K211" s="15"/>
      <c r="L211" s="202"/>
      <c r="M211" s="207"/>
      <c r="N211" s="208"/>
      <c r="O211" s="208"/>
      <c r="P211" s="208"/>
      <c r="Q211" s="208"/>
      <c r="R211" s="208"/>
      <c r="S211" s="208"/>
      <c r="T211" s="209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03" t="s">
        <v>136</v>
      </c>
      <c r="AU211" s="203" t="s">
        <v>86</v>
      </c>
      <c r="AV211" s="15" t="s">
        <v>134</v>
      </c>
      <c r="AW211" s="15" t="s">
        <v>32</v>
      </c>
      <c r="AX211" s="15" t="s">
        <v>84</v>
      </c>
      <c r="AY211" s="203" t="s">
        <v>128</v>
      </c>
    </row>
    <row r="212" s="2" customFormat="1" ht="33" customHeight="1">
      <c r="A212" s="37"/>
      <c r="B212" s="171"/>
      <c r="C212" s="172" t="s">
        <v>230</v>
      </c>
      <c r="D212" s="172" t="s">
        <v>130</v>
      </c>
      <c r="E212" s="173" t="s">
        <v>231</v>
      </c>
      <c r="F212" s="174" t="s">
        <v>232</v>
      </c>
      <c r="G212" s="175" t="s">
        <v>214</v>
      </c>
      <c r="H212" s="176">
        <v>143</v>
      </c>
      <c r="I212" s="177"/>
      <c r="J212" s="178">
        <f>ROUND(I212*H212,2)</f>
        <v>0</v>
      </c>
      <c r="K212" s="179"/>
      <c r="L212" s="38"/>
      <c r="M212" s="180" t="s">
        <v>1</v>
      </c>
      <c r="N212" s="181" t="s">
        <v>41</v>
      </c>
      <c r="O212" s="76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4" t="s">
        <v>134</v>
      </c>
      <c r="AT212" s="184" t="s">
        <v>130</v>
      </c>
      <c r="AU212" s="184" t="s">
        <v>86</v>
      </c>
      <c r="AY212" s="18" t="s">
        <v>128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8" t="s">
        <v>84</v>
      </c>
      <c r="BK212" s="185">
        <f>ROUND(I212*H212,2)</f>
        <v>0</v>
      </c>
      <c r="BL212" s="18" t="s">
        <v>134</v>
      </c>
      <c r="BM212" s="184" t="s">
        <v>233</v>
      </c>
    </row>
    <row r="213" s="13" customFormat="1">
      <c r="A213" s="13"/>
      <c r="B213" s="186"/>
      <c r="C213" s="13"/>
      <c r="D213" s="187" t="s">
        <v>136</v>
      </c>
      <c r="E213" s="188" t="s">
        <v>1</v>
      </c>
      <c r="F213" s="189" t="s">
        <v>216</v>
      </c>
      <c r="G213" s="13"/>
      <c r="H213" s="188" t="s">
        <v>1</v>
      </c>
      <c r="I213" s="190"/>
      <c r="J213" s="13"/>
      <c r="K213" s="13"/>
      <c r="L213" s="186"/>
      <c r="M213" s="191"/>
      <c r="N213" s="192"/>
      <c r="O213" s="192"/>
      <c r="P213" s="192"/>
      <c r="Q213" s="192"/>
      <c r="R213" s="192"/>
      <c r="S213" s="192"/>
      <c r="T213" s="19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8" t="s">
        <v>136</v>
      </c>
      <c r="AU213" s="188" t="s">
        <v>86</v>
      </c>
      <c r="AV213" s="13" t="s">
        <v>84</v>
      </c>
      <c r="AW213" s="13" t="s">
        <v>32</v>
      </c>
      <c r="AX213" s="13" t="s">
        <v>76</v>
      </c>
      <c r="AY213" s="188" t="s">
        <v>128</v>
      </c>
    </row>
    <row r="214" s="13" customFormat="1">
      <c r="A214" s="13"/>
      <c r="B214" s="186"/>
      <c r="C214" s="13"/>
      <c r="D214" s="187" t="s">
        <v>136</v>
      </c>
      <c r="E214" s="188" t="s">
        <v>1</v>
      </c>
      <c r="F214" s="189" t="s">
        <v>234</v>
      </c>
      <c r="G214" s="13"/>
      <c r="H214" s="188" t="s">
        <v>1</v>
      </c>
      <c r="I214" s="190"/>
      <c r="J214" s="13"/>
      <c r="K214" s="13"/>
      <c r="L214" s="186"/>
      <c r="M214" s="191"/>
      <c r="N214" s="192"/>
      <c r="O214" s="192"/>
      <c r="P214" s="192"/>
      <c r="Q214" s="192"/>
      <c r="R214" s="192"/>
      <c r="S214" s="192"/>
      <c r="T214" s="19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8" t="s">
        <v>136</v>
      </c>
      <c r="AU214" s="188" t="s">
        <v>86</v>
      </c>
      <c r="AV214" s="13" t="s">
        <v>84</v>
      </c>
      <c r="AW214" s="13" t="s">
        <v>32</v>
      </c>
      <c r="AX214" s="13" t="s">
        <v>76</v>
      </c>
      <c r="AY214" s="188" t="s">
        <v>128</v>
      </c>
    </row>
    <row r="215" s="14" customFormat="1">
      <c r="A215" s="14"/>
      <c r="B215" s="194"/>
      <c r="C215" s="14"/>
      <c r="D215" s="187" t="s">
        <v>136</v>
      </c>
      <c r="E215" s="195" t="s">
        <v>1</v>
      </c>
      <c r="F215" s="196" t="s">
        <v>235</v>
      </c>
      <c r="G215" s="14"/>
      <c r="H215" s="197">
        <v>96</v>
      </c>
      <c r="I215" s="198"/>
      <c r="J215" s="14"/>
      <c r="K215" s="14"/>
      <c r="L215" s="194"/>
      <c r="M215" s="199"/>
      <c r="N215" s="200"/>
      <c r="O215" s="200"/>
      <c r="P215" s="200"/>
      <c r="Q215" s="200"/>
      <c r="R215" s="200"/>
      <c r="S215" s="200"/>
      <c r="T215" s="20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5" t="s">
        <v>136</v>
      </c>
      <c r="AU215" s="195" t="s">
        <v>86</v>
      </c>
      <c r="AV215" s="14" t="s">
        <v>86</v>
      </c>
      <c r="AW215" s="14" t="s">
        <v>32</v>
      </c>
      <c r="AX215" s="14" t="s">
        <v>76</v>
      </c>
      <c r="AY215" s="195" t="s">
        <v>128</v>
      </c>
    </row>
    <row r="216" s="13" customFormat="1">
      <c r="A216" s="13"/>
      <c r="B216" s="186"/>
      <c r="C216" s="13"/>
      <c r="D216" s="187" t="s">
        <v>136</v>
      </c>
      <c r="E216" s="188" t="s">
        <v>1</v>
      </c>
      <c r="F216" s="189" t="s">
        <v>236</v>
      </c>
      <c r="G216" s="13"/>
      <c r="H216" s="188" t="s">
        <v>1</v>
      </c>
      <c r="I216" s="190"/>
      <c r="J216" s="13"/>
      <c r="K216" s="13"/>
      <c r="L216" s="186"/>
      <c r="M216" s="191"/>
      <c r="N216" s="192"/>
      <c r="O216" s="192"/>
      <c r="P216" s="192"/>
      <c r="Q216" s="192"/>
      <c r="R216" s="192"/>
      <c r="S216" s="192"/>
      <c r="T216" s="19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8" t="s">
        <v>136</v>
      </c>
      <c r="AU216" s="188" t="s">
        <v>86</v>
      </c>
      <c r="AV216" s="13" t="s">
        <v>84</v>
      </c>
      <c r="AW216" s="13" t="s">
        <v>32</v>
      </c>
      <c r="AX216" s="13" t="s">
        <v>76</v>
      </c>
      <c r="AY216" s="188" t="s">
        <v>128</v>
      </c>
    </row>
    <row r="217" s="14" customFormat="1">
      <c r="A217" s="14"/>
      <c r="B217" s="194"/>
      <c r="C217" s="14"/>
      <c r="D217" s="187" t="s">
        <v>136</v>
      </c>
      <c r="E217" s="195" t="s">
        <v>1</v>
      </c>
      <c r="F217" s="196" t="s">
        <v>237</v>
      </c>
      <c r="G217" s="14"/>
      <c r="H217" s="197">
        <v>41</v>
      </c>
      <c r="I217" s="198"/>
      <c r="J217" s="14"/>
      <c r="K217" s="14"/>
      <c r="L217" s="194"/>
      <c r="M217" s="199"/>
      <c r="N217" s="200"/>
      <c r="O217" s="200"/>
      <c r="P217" s="200"/>
      <c r="Q217" s="200"/>
      <c r="R217" s="200"/>
      <c r="S217" s="200"/>
      <c r="T217" s="20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5" t="s">
        <v>136</v>
      </c>
      <c r="AU217" s="195" t="s">
        <v>86</v>
      </c>
      <c r="AV217" s="14" t="s">
        <v>86</v>
      </c>
      <c r="AW217" s="14" t="s">
        <v>32</v>
      </c>
      <c r="AX217" s="14" t="s">
        <v>76</v>
      </c>
      <c r="AY217" s="195" t="s">
        <v>128</v>
      </c>
    </row>
    <row r="218" s="13" customFormat="1">
      <c r="A218" s="13"/>
      <c r="B218" s="186"/>
      <c r="C218" s="13"/>
      <c r="D218" s="187" t="s">
        <v>136</v>
      </c>
      <c r="E218" s="188" t="s">
        <v>1</v>
      </c>
      <c r="F218" s="189" t="s">
        <v>238</v>
      </c>
      <c r="G218" s="13"/>
      <c r="H218" s="188" t="s">
        <v>1</v>
      </c>
      <c r="I218" s="190"/>
      <c r="J218" s="13"/>
      <c r="K218" s="13"/>
      <c r="L218" s="186"/>
      <c r="M218" s="191"/>
      <c r="N218" s="192"/>
      <c r="O218" s="192"/>
      <c r="P218" s="192"/>
      <c r="Q218" s="192"/>
      <c r="R218" s="192"/>
      <c r="S218" s="192"/>
      <c r="T218" s="19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8" t="s">
        <v>136</v>
      </c>
      <c r="AU218" s="188" t="s">
        <v>86</v>
      </c>
      <c r="AV218" s="13" t="s">
        <v>84</v>
      </c>
      <c r="AW218" s="13" t="s">
        <v>32</v>
      </c>
      <c r="AX218" s="13" t="s">
        <v>76</v>
      </c>
      <c r="AY218" s="188" t="s">
        <v>128</v>
      </c>
    </row>
    <row r="219" s="14" customFormat="1">
      <c r="A219" s="14"/>
      <c r="B219" s="194"/>
      <c r="C219" s="14"/>
      <c r="D219" s="187" t="s">
        <v>136</v>
      </c>
      <c r="E219" s="195" t="s">
        <v>1</v>
      </c>
      <c r="F219" s="196" t="s">
        <v>84</v>
      </c>
      <c r="G219" s="14"/>
      <c r="H219" s="197">
        <v>1</v>
      </c>
      <c r="I219" s="198"/>
      <c r="J219" s="14"/>
      <c r="K219" s="14"/>
      <c r="L219" s="194"/>
      <c r="M219" s="199"/>
      <c r="N219" s="200"/>
      <c r="O219" s="200"/>
      <c r="P219" s="200"/>
      <c r="Q219" s="200"/>
      <c r="R219" s="200"/>
      <c r="S219" s="200"/>
      <c r="T219" s="20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5" t="s">
        <v>136</v>
      </c>
      <c r="AU219" s="195" t="s">
        <v>86</v>
      </c>
      <c r="AV219" s="14" t="s">
        <v>86</v>
      </c>
      <c r="AW219" s="14" t="s">
        <v>32</v>
      </c>
      <c r="AX219" s="14" t="s">
        <v>76</v>
      </c>
      <c r="AY219" s="195" t="s">
        <v>128</v>
      </c>
    </row>
    <row r="220" s="13" customFormat="1">
      <c r="A220" s="13"/>
      <c r="B220" s="186"/>
      <c r="C220" s="13"/>
      <c r="D220" s="187" t="s">
        <v>136</v>
      </c>
      <c r="E220" s="188" t="s">
        <v>1</v>
      </c>
      <c r="F220" s="189" t="s">
        <v>239</v>
      </c>
      <c r="G220" s="13"/>
      <c r="H220" s="188" t="s">
        <v>1</v>
      </c>
      <c r="I220" s="190"/>
      <c r="J220" s="13"/>
      <c r="K220" s="13"/>
      <c r="L220" s="186"/>
      <c r="M220" s="191"/>
      <c r="N220" s="192"/>
      <c r="O220" s="192"/>
      <c r="P220" s="192"/>
      <c r="Q220" s="192"/>
      <c r="R220" s="192"/>
      <c r="S220" s="192"/>
      <c r="T220" s="19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8" t="s">
        <v>136</v>
      </c>
      <c r="AU220" s="188" t="s">
        <v>86</v>
      </c>
      <c r="AV220" s="13" t="s">
        <v>84</v>
      </c>
      <c r="AW220" s="13" t="s">
        <v>32</v>
      </c>
      <c r="AX220" s="13" t="s">
        <v>76</v>
      </c>
      <c r="AY220" s="188" t="s">
        <v>128</v>
      </c>
    </row>
    <row r="221" s="14" customFormat="1">
      <c r="A221" s="14"/>
      <c r="B221" s="194"/>
      <c r="C221" s="14"/>
      <c r="D221" s="187" t="s">
        <v>136</v>
      </c>
      <c r="E221" s="195" t="s">
        <v>1</v>
      </c>
      <c r="F221" s="196" t="s">
        <v>159</v>
      </c>
      <c r="G221" s="14"/>
      <c r="H221" s="197">
        <v>5</v>
      </c>
      <c r="I221" s="198"/>
      <c r="J221" s="14"/>
      <c r="K221" s="14"/>
      <c r="L221" s="194"/>
      <c r="M221" s="199"/>
      <c r="N221" s="200"/>
      <c r="O221" s="200"/>
      <c r="P221" s="200"/>
      <c r="Q221" s="200"/>
      <c r="R221" s="200"/>
      <c r="S221" s="200"/>
      <c r="T221" s="20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5" t="s">
        <v>136</v>
      </c>
      <c r="AU221" s="195" t="s">
        <v>86</v>
      </c>
      <c r="AV221" s="14" t="s">
        <v>86</v>
      </c>
      <c r="AW221" s="14" t="s">
        <v>32</v>
      </c>
      <c r="AX221" s="14" t="s">
        <v>76</v>
      </c>
      <c r="AY221" s="195" t="s">
        <v>128</v>
      </c>
    </row>
    <row r="222" s="15" customFormat="1">
      <c r="A222" s="15"/>
      <c r="B222" s="202"/>
      <c r="C222" s="15"/>
      <c r="D222" s="187" t="s">
        <v>136</v>
      </c>
      <c r="E222" s="203" t="s">
        <v>1</v>
      </c>
      <c r="F222" s="204" t="s">
        <v>139</v>
      </c>
      <c r="G222" s="15"/>
      <c r="H222" s="205">
        <v>143</v>
      </c>
      <c r="I222" s="206"/>
      <c r="J222" s="15"/>
      <c r="K222" s="15"/>
      <c r="L222" s="202"/>
      <c r="M222" s="207"/>
      <c r="N222" s="208"/>
      <c r="O222" s="208"/>
      <c r="P222" s="208"/>
      <c r="Q222" s="208"/>
      <c r="R222" s="208"/>
      <c r="S222" s="208"/>
      <c r="T222" s="209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03" t="s">
        <v>136</v>
      </c>
      <c r="AU222" s="203" t="s">
        <v>86</v>
      </c>
      <c r="AV222" s="15" t="s">
        <v>134</v>
      </c>
      <c r="AW222" s="15" t="s">
        <v>32</v>
      </c>
      <c r="AX222" s="15" t="s">
        <v>84</v>
      </c>
      <c r="AY222" s="203" t="s">
        <v>128</v>
      </c>
    </row>
    <row r="223" s="2" customFormat="1" ht="24.15" customHeight="1">
      <c r="A223" s="37"/>
      <c r="B223" s="171"/>
      <c r="C223" s="210" t="s">
        <v>240</v>
      </c>
      <c r="D223" s="210" t="s">
        <v>222</v>
      </c>
      <c r="E223" s="211" t="s">
        <v>241</v>
      </c>
      <c r="F223" s="212" t="s">
        <v>242</v>
      </c>
      <c r="G223" s="213" t="s">
        <v>214</v>
      </c>
      <c r="H223" s="214">
        <v>96</v>
      </c>
      <c r="I223" s="215"/>
      <c r="J223" s="216">
        <f>ROUND(I223*H223,2)</f>
        <v>0</v>
      </c>
      <c r="K223" s="217"/>
      <c r="L223" s="218"/>
      <c r="M223" s="219" t="s">
        <v>1</v>
      </c>
      <c r="N223" s="220" t="s">
        <v>41</v>
      </c>
      <c r="O223" s="76"/>
      <c r="P223" s="182">
        <f>O223*H223</f>
        <v>0</v>
      </c>
      <c r="Q223" s="182">
        <v>0.0028</v>
      </c>
      <c r="R223" s="182">
        <f>Q223*H223</f>
        <v>0.26879999999999998</v>
      </c>
      <c r="S223" s="182">
        <v>0</v>
      </c>
      <c r="T223" s="18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4" t="s">
        <v>176</v>
      </c>
      <c r="AT223" s="184" t="s">
        <v>222</v>
      </c>
      <c r="AU223" s="184" t="s">
        <v>86</v>
      </c>
      <c r="AY223" s="18" t="s">
        <v>128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8" t="s">
        <v>84</v>
      </c>
      <c r="BK223" s="185">
        <f>ROUND(I223*H223,2)</f>
        <v>0</v>
      </c>
      <c r="BL223" s="18" t="s">
        <v>134</v>
      </c>
      <c r="BM223" s="184" t="s">
        <v>243</v>
      </c>
    </row>
    <row r="224" s="13" customFormat="1">
      <c r="A224" s="13"/>
      <c r="B224" s="186"/>
      <c r="C224" s="13"/>
      <c r="D224" s="187" t="s">
        <v>136</v>
      </c>
      <c r="E224" s="188" t="s">
        <v>1</v>
      </c>
      <c r="F224" s="189" t="s">
        <v>216</v>
      </c>
      <c r="G224" s="13"/>
      <c r="H224" s="188" t="s">
        <v>1</v>
      </c>
      <c r="I224" s="190"/>
      <c r="J224" s="13"/>
      <c r="K224" s="13"/>
      <c r="L224" s="186"/>
      <c r="M224" s="191"/>
      <c r="N224" s="192"/>
      <c r="O224" s="192"/>
      <c r="P224" s="192"/>
      <c r="Q224" s="192"/>
      <c r="R224" s="192"/>
      <c r="S224" s="192"/>
      <c r="T224" s="19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8" t="s">
        <v>136</v>
      </c>
      <c r="AU224" s="188" t="s">
        <v>86</v>
      </c>
      <c r="AV224" s="13" t="s">
        <v>84</v>
      </c>
      <c r="AW224" s="13" t="s">
        <v>32</v>
      </c>
      <c r="AX224" s="13" t="s">
        <v>76</v>
      </c>
      <c r="AY224" s="188" t="s">
        <v>128</v>
      </c>
    </row>
    <row r="225" s="13" customFormat="1">
      <c r="A225" s="13"/>
      <c r="B225" s="186"/>
      <c r="C225" s="13"/>
      <c r="D225" s="187" t="s">
        <v>136</v>
      </c>
      <c r="E225" s="188" t="s">
        <v>1</v>
      </c>
      <c r="F225" s="189" t="s">
        <v>234</v>
      </c>
      <c r="G225" s="13"/>
      <c r="H225" s="188" t="s">
        <v>1</v>
      </c>
      <c r="I225" s="190"/>
      <c r="J225" s="13"/>
      <c r="K225" s="13"/>
      <c r="L225" s="186"/>
      <c r="M225" s="191"/>
      <c r="N225" s="192"/>
      <c r="O225" s="192"/>
      <c r="P225" s="192"/>
      <c r="Q225" s="192"/>
      <c r="R225" s="192"/>
      <c r="S225" s="192"/>
      <c r="T225" s="19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8" t="s">
        <v>136</v>
      </c>
      <c r="AU225" s="188" t="s">
        <v>86</v>
      </c>
      <c r="AV225" s="13" t="s">
        <v>84</v>
      </c>
      <c r="AW225" s="13" t="s">
        <v>32</v>
      </c>
      <c r="AX225" s="13" t="s">
        <v>76</v>
      </c>
      <c r="AY225" s="188" t="s">
        <v>128</v>
      </c>
    </row>
    <row r="226" s="14" customFormat="1">
      <c r="A226" s="14"/>
      <c r="B226" s="194"/>
      <c r="C226" s="14"/>
      <c r="D226" s="187" t="s">
        <v>136</v>
      </c>
      <c r="E226" s="195" t="s">
        <v>1</v>
      </c>
      <c r="F226" s="196" t="s">
        <v>235</v>
      </c>
      <c r="G226" s="14"/>
      <c r="H226" s="197">
        <v>96</v>
      </c>
      <c r="I226" s="198"/>
      <c r="J226" s="14"/>
      <c r="K226" s="14"/>
      <c r="L226" s="194"/>
      <c r="M226" s="199"/>
      <c r="N226" s="200"/>
      <c r="O226" s="200"/>
      <c r="P226" s="200"/>
      <c r="Q226" s="200"/>
      <c r="R226" s="200"/>
      <c r="S226" s="200"/>
      <c r="T226" s="20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5" t="s">
        <v>136</v>
      </c>
      <c r="AU226" s="195" t="s">
        <v>86</v>
      </c>
      <c r="AV226" s="14" t="s">
        <v>86</v>
      </c>
      <c r="AW226" s="14" t="s">
        <v>32</v>
      </c>
      <c r="AX226" s="14" t="s">
        <v>76</v>
      </c>
      <c r="AY226" s="195" t="s">
        <v>128</v>
      </c>
    </row>
    <row r="227" s="15" customFormat="1">
      <c r="A227" s="15"/>
      <c r="B227" s="202"/>
      <c r="C227" s="15"/>
      <c r="D227" s="187" t="s">
        <v>136</v>
      </c>
      <c r="E227" s="203" t="s">
        <v>1</v>
      </c>
      <c r="F227" s="204" t="s">
        <v>139</v>
      </c>
      <c r="G227" s="15"/>
      <c r="H227" s="205">
        <v>96</v>
      </c>
      <c r="I227" s="206"/>
      <c r="J227" s="15"/>
      <c r="K227" s="15"/>
      <c r="L227" s="202"/>
      <c r="M227" s="207"/>
      <c r="N227" s="208"/>
      <c r="O227" s="208"/>
      <c r="P227" s="208"/>
      <c r="Q227" s="208"/>
      <c r="R227" s="208"/>
      <c r="S227" s="208"/>
      <c r="T227" s="209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03" t="s">
        <v>136</v>
      </c>
      <c r="AU227" s="203" t="s">
        <v>86</v>
      </c>
      <c r="AV227" s="15" t="s">
        <v>134</v>
      </c>
      <c r="AW227" s="15" t="s">
        <v>32</v>
      </c>
      <c r="AX227" s="15" t="s">
        <v>84</v>
      </c>
      <c r="AY227" s="203" t="s">
        <v>128</v>
      </c>
    </row>
    <row r="228" s="2" customFormat="1" ht="24.15" customHeight="1">
      <c r="A228" s="37"/>
      <c r="B228" s="171"/>
      <c r="C228" s="210" t="s">
        <v>244</v>
      </c>
      <c r="D228" s="210" t="s">
        <v>222</v>
      </c>
      <c r="E228" s="211" t="s">
        <v>245</v>
      </c>
      <c r="F228" s="212" t="s">
        <v>246</v>
      </c>
      <c r="G228" s="213" t="s">
        <v>214</v>
      </c>
      <c r="H228" s="214">
        <v>41</v>
      </c>
      <c r="I228" s="215"/>
      <c r="J228" s="216">
        <f>ROUND(I228*H228,2)</f>
        <v>0</v>
      </c>
      <c r="K228" s="217"/>
      <c r="L228" s="218"/>
      <c r="M228" s="219" t="s">
        <v>1</v>
      </c>
      <c r="N228" s="220" t="s">
        <v>41</v>
      </c>
      <c r="O228" s="76"/>
      <c r="P228" s="182">
        <f>O228*H228</f>
        <v>0</v>
      </c>
      <c r="Q228" s="182">
        <v>0.0028</v>
      </c>
      <c r="R228" s="182">
        <f>Q228*H228</f>
        <v>0.1148</v>
      </c>
      <c r="S228" s="182">
        <v>0</v>
      </c>
      <c r="T228" s="18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4" t="s">
        <v>176</v>
      </c>
      <c r="AT228" s="184" t="s">
        <v>222</v>
      </c>
      <c r="AU228" s="184" t="s">
        <v>86</v>
      </c>
      <c r="AY228" s="18" t="s">
        <v>128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8" t="s">
        <v>84</v>
      </c>
      <c r="BK228" s="185">
        <f>ROUND(I228*H228,2)</f>
        <v>0</v>
      </c>
      <c r="BL228" s="18" t="s">
        <v>134</v>
      </c>
      <c r="BM228" s="184" t="s">
        <v>247</v>
      </c>
    </row>
    <row r="229" s="13" customFormat="1">
      <c r="A229" s="13"/>
      <c r="B229" s="186"/>
      <c r="C229" s="13"/>
      <c r="D229" s="187" t="s">
        <v>136</v>
      </c>
      <c r="E229" s="188" t="s">
        <v>1</v>
      </c>
      <c r="F229" s="189" t="s">
        <v>216</v>
      </c>
      <c r="G229" s="13"/>
      <c r="H229" s="188" t="s">
        <v>1</v>
      </c>
      <c r="I229" s="190"/>
      <c r="J229" s="13"/>
      <c r="K229" s="13"/>
      <c r="L229" s="186"/>
      <c r="M229" s="191"/>
      <c r="N229" s="192"/>
      <c r="O229" s="192"/>
      <c r="P229" s="192"/>
      <c r="Q229" s="192"/>
      <c r="R229" s="192"/>
      <c r="S229" s="192"/>
      <c r="T229" s="19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8" t="s">
        <v>136</v>
      </c>
      <c r="AU229" s="188" t="s">
        <v>86</v>
      </c>
      <c r="AV229" s="13" t="s">
        <v>84</v>
      </c>
      <c r="AW229" s="13" t="s">
        <v>32</v>
      </c>
      <c r="AX229" s="13" t="s">
        <v>76</v>
      </c>
      <c r="AY229" s="188" t="s">
        <v>128</v>
      </c>
    </row>
    <row r="230" s="13" customFormat="1">
      <c r="A230" s="13"/>
      <c r="B230" s="186"/>
      <c r="C230" s="13"/>
      <c r="D230" s="187" t="s">
        <v>136</v>
      </c>
      <c r="E230" s="188" t="s">
        <v>1</v>
      </c>
      <c r="F230" s="189" t="s">
        <v>236</v>
      </c>
      <c r="G230" s="13"/>
      <c r="H230" s="188" t="s">
        <v>1</v>
      </c>
      <c r="I230" s="190"/>
      <c r="J230" s="13"/>
      <c r="K230" s="13"/>
      <c r="L230" s="186"/>
      <c r="M230" s="191"/>
      <c r="N230" s="192"/>
      <c r="O230" s="192"/>
      <c r="P230" s="192"/>
      <c r="Q230" s="192"/>
      <c r="R230" s="192"/>
      <c r="S230" s="192"/>
      <c r="T230" s="19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8" t="s">
        <v>136</v>
      </c>
      <c r="AU230" s="188" t="s">
        <v>86</v>
      </c>
      <c r="AV230" s="13" t="s">
        <v>84</v>
      </c>
      <c r="AW230" s="13" t="s">
        <v>32</v>
      </c>
      <c r="AX230" s="13" t="s">
        <v>76</v>
      </c>
      <c r="AY230" s="188" t="s">
        <v>128</v>
      </c>
    </row>
    <row r="231" s="14" customFormat="1">
      <c r="A231" s="14"/>
      <c r="B231" s="194"/>
      <c r="C231" s="14"/>
      <c r="D231" s="187" t="s">
        <v>136</v>
      </c>
      <c r="E231" s="195" t="s">
        <v>1</v>
      </c>
      <c r="F231" s="196" t="s">
        <v>237</v>
      </c>
      <c r="G231" s="14"/>
      <c r="H231" s="197">
        <v>41</v>
      </c>
      <c r="I231" s="198"/>
      <c r="J231" s="14"/>
      <c r="K231" s="14"/>
      <c r="L231" s="194"/>
      <c r="M231" s="199"/>
      <c r="N231" s="200"/>
      <c r="O231" s="200"/>
      <c r="P231" s="200"/>
      <c r="Q231" s="200"/>
      <c r="R231" s="200"/>
      <c r="S231" s="200"/>
      <c r="T231" s="20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5" t="s">
        <v>136</v>
      </c>
      <c r="AU231" s="195" t="s">
        <v>86</v>
      </c>
      <c r="AV231" s="14" t="s">
        <v>86</v>
      </c>
      <c r="AW231" s="14" t="s">
        <v>32</v>
      </c>
      <c r="AX231" s="14" t="s">
        <v>76</v>
      </c>
      <c r="AY231" s="195" t="s">
        <v>128</v>
      </c>
    </row>
    <row r="232" s="15" customFormat="1">
      <c r="A232" s="15"/>
      <c r="B232" s="202"/>
      <c r="C232" s="15"/>
      <c r="D232" s="187" t="s">
        <v>136</v>
      </c>
      <c r="E232" s="203" t="s">
        <v>1</v>
      </c>
      <c r="F232" s="204" t="s">
        <v>139</v>
      </c>
      <c r="G232" s="15"/>
      <c r="H232" s="205">
        <v>41</v>
      </c>
      <c r="I232" s="206"/>
      <c r="J232" s="15"/>
      <c r="K232" s="15"/>
      <c r="L232" s="202"/>
      <c r="M232" s="207"/>
      <c r="N232" s="208"/>
      <c r="O232" s="208"/>
      <c r="P232" s="208"/>
      <c r="Q232" s="208"/>
      <c r="R232" s="208"/>
      <c r="S232" s="208"/>
      <c r="T232" s="209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03" t="s">
        <v>136</v>
      </c>
      <c r="AU232" s="203" t="s">
        <v>86</v>
      </c>
      <c r="AV232" s="15" t="s">
        <v>134</v>
      </c>
      <c r="AW232" s="15" t="s">
        <v>32</v>
      </c>
      <c r="AX232" s="15" t="s">
        <v>84</v>
      </c>
      <c r="AY232" s="203" t="s">
        <v>128</v>
      </c>
    </row>
    <row r="233" s="2" customFormat="1" ht="24.15" customHeight="1">
      <c r="A233" s="37"/>
      <c r="B233" s="171"/>
      <c r="C233" s="210" t="s">
        <v>248</v>
      </c>
      <c r="D233" s="210" t="s">
        <v>222</v>
      </c>
      <c r="E233" s="211" t="s">
        <v>249</v>
      </c>
      <c r="F233" s="212" t="s">
        <v>250</v>
      </c>
      <c r="G233" s="213" t="s">
        <v>214</v>
      </c>
      <c r="H233" s="214">
        <v>1</v>
      </c>
      <c r="I233" s="215"/>
      <c r="J233" s="216">
        <f>ROUND(I233*H233,2)</f>
        <v>0</v>
      </c>
      <c r="K233" s="217"/>
      <c r="L233" s="218"/>
      <c r="M233" s="219" t="s">
        <v>1</v>
      </c>
      <c r="N233" s="220" t="s">
        <v>41</v>
      </c>
      <c r="O233" s="76"/>
      <c r="P233" s="182">
        <f>O233*H233</f>
        <v>0</v>
      </c>
      <c r="Q233" s="182">
        <v>0.0028</v>
      </c>
      <c r="R233" s="182">
        <f>Q233*H233</f>
        <v>0.0028</v>
      </c>
      <c r="S233" s="182">
        <v>0</v>
      </c>
      <c r="T233" s="18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4" t="s">
        <v>176</v>
      </c>
      <c r="AT233" s="184" t="s">
        <v>222</v>
      </c>
      <c r="AU233" s="184" t="s">
        <v>86</v>
      </c>
      <c r="AY233" s="18" t="s">
        <v>128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8" t="s">
        <v>84</v>
      </c>
      <c r="BK233" s="185">
        <f>ROUND(I233*H233,2)</f>
        <v>0</v>
      </c>
      <c r="BL233" s="18" t="s">
        <v>134</v>
      </c>
      <c r="BM233" s="184" t="s">
        <v>251</v>
      </c>
    </row>
    <row r="234" s="13" customFormat="1">
      <c r="A234" s="13"/>
      <c r="B234" s="186"/>
      <c r="C234" s="13"/>
      <c r="D234" s="187" t="s">
        <v>136</v>
      </c>
      <c r="E234" s="188" t="s">
        <v>1</v>
      </c>
      <c r="F234" s="189" t="s">
        <v>216</v>
      </c>
      <c r="G234" s="13"/>
      <c r="H234" s="188" t="s">
        <v>1</v>
      </c>
      <c r="I234" s="190"/>
      <c r="J234" s="13"/>
      <c r="K234" s="13"/>
      <c r="L234" s="186"/>
      <c r="M234" s="191"/>
      <c r="N234" s="192"/>
      <c r="O234" s="192"/>
      <c r="P234" s="192"/>
      <c r="Q234" s="192"/>
      <c r="R234" s="192"/>
      <c r="S234" s="192"/>
      <c r="T234" s="19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8" t="s">
        <v>136</v>
      </c>
      <c r="AU234" s="188" t="s">
        <v>86</v>
      </c>
      <c r="AV234" s="13" t="s">
        <v>84</v>
      </c>
      <c r="AW234" s="13" t="s">
        <v>32</v>
      </c>
      <c r="AX234" s="13" t="s">
        <v>76</v>
      </c>
      <c r="AY234" s="188" t="s">
        <v>128</v>
      </c>
    </row>
    <row r="235" s="13" customFormat="1">
      <c r="A235" s="13"/>
      <c r="B235" s="186"/>
      <c r="C235" s="13"/>
      <c r="D235" s="187" t="s">
        <v>136</v>
      </c>
      <c r="E235" s="188" t="s">
        <v>1</v>
      </c>
      <c r="F235" s="189" t="s">
        <v>238</v>
      </c>
      <c r="G235" s="13"/>
      <c r="H235" s="188" t="s">
        <v>1</v>
      </c>
      <c r="I235" s="190"/>
      <c r="J235" s="13"/>
      <c r="K235" s="13"/>
      <c r="L235" s="186"/>
      <c r="M235" s="191"/>
      <c r="N235" s="192"/>
      <c r="O235" s="192"/>
      <c r="P235" s="192"/>
      <c r="Q235" s="192"/>
      <c r="R235" s="192"/>
      <c r="S235" s="192"/>
      <c r="T235" s="19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8" t="s">
        <v>136</v>
      </c>
      <c r="AU235" s="188" t="s">
        <v>86</v>
      </c>
      <c r="AV235" s="13" t="s">
        <v>84</v>
      </c>
      <c r="AW235" s="13" t="s">
        <v>32</v>
      </c>
      <c r="AX235" s="13" t="s">
        <v>76</v>
      </c>
      <c r="AY235" s="188" t="s">
        <v>128</v>
      </c>
    </row>
    <row r="236" s="14" customFormat="1">
      <c r="A236" s="14"/>
      <c r="B236" s="194"/>
      <c r="C236" s="14"/>
      <c r="D236" s="187" t="s">
        <v>136</v>
      </c>
      <c r="E236" s="195" t="s">
        <v>1</v>
      </c>
      <c r="F236" s="196" t="s">
        <v>84</v>
      </c>
      <c r="G236" s="14"/>
      <c r="H236" s="197">
        <v>1</v>
      </c>
      <c r="I236" s="198"/>
      <c r="J236" s="14"/>
      <c r="K236" s="14"/>
      <c r="L236" s="194"/>
      <c r="M236" s="199"/>
      <c r="N236" s="200"/>
      <c r="O236" s="200"/>
      <c r="P236" s="200"/>
      <c r="Q236" s="200"/>
      <c r="R236" s="200"/>
      <c r="S236" s="200"/>
      <c r="T236" s="20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5" t="s">
        <v>136</v>
      </c>
      <c r="AU236" s="195" t="s">
        <v>86</v>
      </c>
      <c r="AV236" s="14" t="s">
        <v>86</v>
      </c>
      <c r="AW236" s="14" t="s">
        <v>32</v>
      </c>
      <c r="AX236" s="14" t="s">
        <v>76</v>
      </c>
      <c r="AY236" s="195" t="s">
        <v>128</v>
      </c>
    </row>
    <row r="237" s="15" customFormat="1">
      <c r="A237" s="15"/>
      <c r="B237" s="202"/>
      <c r="C237" s="15"/>
      <c r="D237" s="187" t="s">
        <v>136</v>
      </c>
      <c r="E237" s="203" t="s">
        <v>1</v>
      </c>
      <c r="F237" s="204" t="s">
        <v>139</v>
      </c>
      <c r="G237" s="15"/>
      <c r="H237" s="205">
        <v>1</v>
      </c>
      <c r="I237" s="206"/>
      <c r="J237" s="15"/>
      <c r="K237" s="15"/>
      <c r="L237" s="202"/>
      <c r="M237" s="207"/>
      <c r="N237" s="208"/>
      <c r="O237" s="208"/>
      <c r="P237" s="208"/>
      <c r="Q237" s="208"/>
      <c r="R237" s="208"/>
      <c r="S237" s="208"/>
      <c r="T237" s="209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03" t="s">
        <v>136</v>
      </c>
      <c r="AU237" s="203" t="s">
        <v>86</v>
      </c>
      <c r="AV237" s="15" t="s">
        <v>134</v>
      </c>
      <c r="AW237" s="15" t="s">
        <v>32</v>
      </c>
      <c r="AX237" s="15" t="s">
        <v>84</v>
      </c>
      <c r="AY237" s="203" t="s">
        <v>128</v>
      </c>
    </row>
    <row r="238" s="2" customFormat="1" ht="24.15" customHeight="1">
      <c r="A238" s="37"/>
      <c r="B238" s="171"/>
      <c r="C238" s="210" t="s">
        <v>7</v>
      </c>
      <c r="D238" s="210" t="s">
        <v>222</v>
      </c>
      <c r="E238" s="211" t="s">
        <v>252</v>
      </c>
      <c r="F238" s="212" t="s">
        <v>253</v>
      </c>
      <c r="G238" s="213" t="s">
        <v>214</v>
      </c>
      <c r="H238" s="214">
        <v>5</v>
      </c>
      <c r="I238" s="215"/>
      <c r="J238" s="216">
        <f>ROUND(I238*H238,2)</f>
        <v>0</v>
      </c>
      <c r="K238" s="217"/>
      <c r="L238" s="218"/>
      <c r="M238" s="219" t="s">
        <v>1</v>
      </c>
      <c r="N238" s="220" t="s">
        <v>41</v>
      </c>
      <c r="O238" s="76"/>
      <c r="P238" s="182">
        <f>O238*H238</f>
        <v>0</v>
      </c>
      <c r="Q238" s="182">
        <v>0.0028</v>
      </c>
      <c r="R238" s="182">
        <f>Q238*H238</f>
        <v>0.014</v>
      </c>
      <c r="S238" s="182">
        <v>0</v>
      </c>
      <c r="T238" s="18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4" t="s">
        <v>176</v>
      </c>
      <c r="AT238" s="184" t="s">
        <v>222</v>
      </c>
      <c r="AU238" s="184" t="s">
        <v>86</v>
      </c>
      <c r="AY238" s="18" t="s">
        <v>128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8" t="s">
        <v>84</v>
      </c>
      <c r="BK238" s="185">
        <f>ROUND(I238*H238,2)</f>
        <v>0</v>
      </c>
      <c r="BL238" s="18" t="s">
        <v>134</v>
      </c>
      <c r="BM238" s="184" t="s">
        <v>254</v>
      </c>
    </row>
    <row r="239" s="13" customFormat="1">
      <c r="A239" s="13"/>
      <c r="B239" s="186"/>
      <c r="C239" s="13"/>
      <c r="D239" s="187" t="s">
        <v>136</v>
      </c>
      <c r="E239" s="188" t="s">
        <v>1</v>
      </c>
      <c r="F239" s="189" t="s">
        <v>216</v>
      </c>
      <c r="G239" s="13"/>
      <c r="H239" s="188" t="s">
        <v>1</v>
      </c>
      <c r="I239" s="190"/>
      <c r="J239" s="13"/>
      <c r="K239" s="13"/>
      <c r="L239" s="186"/>
      <c r="M239" s="191"/>
      <c r="N239" s="192"/>
      <c r="O239" s="192"/>
      <c r="P239" s="192"/>
      <c r="Q239" s="192"/>
      <c r="R239" s="192"/>
      <c r="S239" s="192"/>
      <c r="T239" s="19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8" t="s">
        <v>136</v>
      </c>
      <c r="AU239" s="188" t="s">
        <v>86</v>
      </c>
      <c r="AV239" s="13" t="s">
        <v>84</v>
      </c>
      <c r="AW239" s="13" t="s">
        <v>32</v>
      </c>
      <c r="AX239" s="13" t="s">
        <v>76</v>
      </c>
      <c r="AY239" s="188" t="s">
        <v>128</v>
      </c>
    </row>
    <row r="240" s="13" customFormat="1">
      <c r="A240" s="13"/>
      <c r="B240" s="186"/>
      <c r="C240" s="13"/>
      <c r="D240" s="187" t="s">
        <v>136</v>
      </c>
      <c r="E240" s="188" t="s">
        <v>1</v>
      </c>
      <c r="F240" s="189" t="s">
        <v>239</v>
      </c>
      <c r="G240" s="13"/>
      <c r="H240" s="188" t="s">
        <v>1</v>
      </c>
      <c r="I240" s="190"/>
      <c r="J240" s="13"/>
      <c r="K240" s="13"/>
      <c r="L240" s="186"/>
      <c r="M240" s="191"/>
      <c r="N240" s="192"/>
      <c r="O240" s="192"/>
      <c r="P240" s="192"/>
      <c r="Q240" s="192"/>
      <c r="R240" s="192"/>
      <c r="S240" s="192"/>
      <c r="T240" s="19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8" t="s">
        <v>136</v>
      </c>
      <c r="AU240" s="188" t="s">
        <v>86</v>
      </c>
      <c r="AV240" s="13" t="s">
        <v>84</v>
      </c>
      <c r="AW240" s="13" t="s">
        <v>32</v>
      </c>
      <c r="AX240" s="13" t="s">
        <v>76</v>
      </c>
      <c r="AY240" s="188" t="s">
        <v>128</v>
      </c>
    </row>
    <row r="241" s="14" customFormat="1">
      <c r="A241" s="14"/>
      <c r="B241" s="194"/>
      <c r="C241" s="14"/>
      <c r="D241" s="187" t="s">
        <v>136</v>
      </c>
      <c r="E241" s="195" t="s">
        <v>1</v>
      </c>
      <c r="F241" s="196" t="s">
        <v>159</v>
      </c>
      <c r="G241" s="14"/>
      <c r="H241" s="197">
        <v>5</v>
      </c>
      <c r="I241" s="198"/>
      <c r="J241" s="14"/>
      <c r="K241" s="14"/>
      <c r="L241" s="194"/>
      <c r="M241" s="199"/>
      <c r="N241" s="200"/>
      <c r="O241" s="200"/>
      <c r="P241" s="200"/>
      <c r="Q241" s="200"/>
      <c r="R241" s="200"/>
      <c r="S241" s="200"/>
      <c r="T241" s="20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5" t="s">
        <v>136</v>
      </c>
      <c r="AU241" s="195" t="s">
        <v>86</v>
      </c>
      <c r="AV241" s="14" t="s">
        <v>86</v>
      </c>
      <c r="AW241" s="14" t="s">
        <v>32</v>
      </c>
      <c r="AX241" s="14" t="s">
        <v>76</v>
      </c>
      <c r="AY241" s="195" t="s">
        <v>128</v>
      </c>
    </row>
    <row r="242" s="15" customFormat="1">
      <c r="A242" s="15"/>
      <c r="B242" s="202"/>
      <c r="C242" s="15"/>
      <c r="D242" s="187" t="s">
        <v>136</v>
      </c>
      <c r="E242" s="203" t="s">
        <v>1</v>
      </c>
      <c r="F242" s="204" t="s">
        <v>139</v>
      </c>
      <c r="G242" s="15"/>
      <c r="H242" s="205">
        <v>5</v>
      </c>
      <c r="I242" s="206"/>
      <c r="J242" s="15"/>
      <c r="K242" s="15"/>
      <c r="L242" s="202"/>
      <c r="M242" s="207"/>
      <c r="N242" s="208"/>
      <c r="O242" s="208"/>
      <c r="P242" s="208"/>
      <c r="Q242" s="208"/>
      <c r="R242" s="208"/>
      <c r="S242" s="208"/>
      <c r="T242" s="20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03" t="s">
        <v>136</v>
      </c>
      <c r="AU242" s="203" t="s">
        <v>86</v>
      </c>
      <c r="AV242" s="15" t="s">
        <v>134</v>
      </c>
      <c r="AW242" s="15" t="s">
        <v>32</v>
      </c>
      <c r="AX242" s="15" t="s">
        <v>84</v>
      </c>
      <c r="AY242" s="203" t="s">
        <v>128</v>
      </c>
    </row>
    <row r="243" s="2" customFormat="1" ht="55.5" customHeight="1">
      <c r="A243" s="37"/>
      <c r="B243" s="171"/>
      <c r="C243" s="172" t="s">
        <v>255</v>
      </c>
      <c r="D243" s="172" t="s">
        <v>130</v>
      </c>
      <c r="E243" s="173" t="s">
        <v>256</v>
      </c>
      <c r="F243" s="174" t="s">
        <v>257</v>
      </c>
      <c r="G243" s="175" t="s">
        <v>214</v>
      </c>
      <c r="H243" s="176">
        <v>1</v>
      </c>
      <c r="I243" s="177"/>
      <c r="J243" s="178">
        <f>ROUND(I243*H243,2)</f>
        <v>0</v>
      </c>
      <c r="K243" s="179"/>
      <c r="L243" s="38"/>
      <c r="M243" s="180" t="s">
        <v>1</v>
      </c>
      <c r="N243" s="181" t="s">
        <v>41</v>
      </c>
      <c r="O243" s="76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4" t="s">
        <v>134</v>
      </c>
      <c r="AT243" s="184" t="s">
        <v>130</v>
      </c>
      <c r="AU243" s="184" t="s">
        <v>86</v>
      </c>
      <c r="AY243" s="18" t="s">
        <v>128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8" t="s">
        <v>84</v>
      </c>
      <c r="BK243" s="185">
        <f>ROUND(I243*H243,2)</f>
        <v>0</v>
      </c>
      <c r="BL243" s="18" t="s">
        <v>134</v>
      </c>
      <c r="BM243" s="184" t="s">
        <v>258</v>
      </c>
    </row>
    <row r="244" s="13" customFormat="1">
      <c r="A244" s="13"/>
      <c r="B244" s="186"/>
      <c r="C244" s="13"/>
      <c r="D244" s="187" t="s">
        <v>136</v>
      </c>
      <c r="E244" s="188" t="s">
        <v>1</v>
      </c>
      <c r="F244" s="189" t="s">
        <v>259</v>
      </c>
      <c r="G244" s="13"/>
      <c r="H244" s="188" t="s">
        <v>1</v>
      </c>
      <c r="I244" s="190"/>
      <c r="J244" s="13"/>
      <c r="K244" s="13"/>
      <c r="L244" s="186"/>
      <c r="M244" s="191"/>
      <c r="N244" s="192"/>
      <c r="O244" s="192"/>
      <c r="P244" s="192"/>
      <c r="Q244" s="192"/>
      <c r="R244" s="192"/>
      <c r="S244" s="192"/>
      <c r="T244" s="19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8" t="s">
        <v>136</v>
      </c>
      <c r="AU244" s="188" t="s">
        <v>86</v>
      </c>
      <c r="AV244" s="13" t="s">
        <v>84</v>
      </c>
      <c r="AW244" s="13" t="s">
        <v>32</v>
      </c>
      <c r="AX244" s="13" t="s">
        <v>76</v>
      </c>
      <c r="AY244" s="188" t="s">
        <v>128</v>
      </c>
    </row>
    <row r="245" s="14" customFormat="1">
      <c r="A245" s="14"/>
      <c r="B245" s="194"/>
      <c r="C245" s="14"/>
      <c r="D245" s="187" t="s">
        <v>136</v>
      </c>
      <c r="E245" s="195" t="s">
        <v>1</v>
      </c>
      <c r="F245" s="196" t="s">
        <v>84</v>
      </c>
      <c r="G245" s="14"/>
      <c r="H245" s="197">
        <v>1</v>
      </c>
      <c r="I245" s="198"/>
      <c r="J245" s="14"/>
      <c r="K245" s="14"/>
      <c r="L245" s="194"/>
      <c r="M245" s="199"/>
      <c r="N245" s="200"/>
      <c r="O245" s="200"/>
      <c r="P245" s="200"/>
      <c r="Q245" s="200"/>
      <c r="R245" s="200"/>
      <c r="S245" s="200"/>
      <c r="T245" s="20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5" t="s">
        <v>136</v>
      </c>
      <c r="AU245" s="195" t="s">
        <v>86</v>
      </c>
      <c r="AV245" s="14" t="s">
        <v>86</v>
      </c>
      <c r="AW245" s="14" t="s">
        <v>32</v>
      </c>
      <c r="AX245" s="14" t="s">
        <v>76</v>
      </c>
      <c r="AY245" s="195" t="s">
        <v>128</v>
      </c>
    </row>
    <row r="246" s="15" customFormat="1">
      <c r="A246" s="15"/>
      <c r="B246" s="202"/>
      <c r="C246" s="15"/>
      <c r="D246" s="187" t="s">
        <v>136</v>
      </c>
      <c r="E246" s="203" t="s">
        <v>1</v>
      </c>
      <c r="F246" s="204" t="s">
        <v>139</v>
      </c>
      <c r="G246" s="15"/>
      <c r="H246" s="205">
        <v>1</v>
      </c>
      <c r="I246" s="206"/>
      <c r="J246" s="15"/>
      <c r="K246" s="15"/>
      <c r="L246" s="202"/>
      <c r="M246" s="207"/>
      <c r="N246" s="208"/>
      <c r="O246" s="208"/>
      <c r="P246" s="208"/>
      <c r="Q246" s="208"/>
      <c r="R246" s="208"/>
      <c r="S246" s="208"/>
      <c r="T246" s="209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03" t="s">
        <v>136</v>
      </c>
      <c r="AU246" s="203" t="s">
        <v>86</v>
      </c>
      <c r="AV246" s="15" t="s">
        <v>134</v>
      </c>
      <c r="AW246" s="15" t="s">
        <v>32</v>
      </c>
      <c r="AX246" s="15" t="s">
        <v>84</v>
      </c>
      <c r="AY246" s="203" t="s">
        <v>128</v>
      </c>
    </row>
    <row r="247" s="2" customFormat="1" ht="55.5" customHeight="1">
      <c r="A247" s="37"/>
      <c r="B247" s="171"/>
      <c r="C247" s="172" t="s">
        <v>260</v>
      </c>
      <c r="D247" s="172" t="s">
        <v>130</v>
      </c>
      <c r="E247" s="173" t="s">
        <v>261</v>
      </c>
      <c r="F247" s="174" t="s">
        <v>262</v>
      </c>
      <c r="G247" s="175" t="s">
        <v>214</v>
      </c>
      <c r="H247" s="176">
        <v>1</v>
      </c>
      <c r="I247" s="177"/>
      <c r="J247" s="178">
        <f>ROUND(I247*H247,2)</f>
        <v>0</v>
      </c>
      <c r="K247" s="179"/>
      <c r="L247" s="38"/>
      <c r="M247" s="180" t="s">
        <v>1</v>
      </c>
      <c r="N247" s="181" t="s">
        <v>41</v>
      </c>
      <c r="O247" s="76"/>
      <c r="P247" s="182">
        <f>O247*H247</f>
        <v>0</v>
      </c>
      <c r="Q247" s="182">
        <v>0</v>
      </c>
      <c r="R247" s="182">
        <f>Q247*H247</f>
        <v>0</v>
      </c>
      <c r="S247" s="182">
        <v>0</v>
      </c>
      <c r="T247" s="18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4" t="s">
        <v>134</v>
      </c>
      <c r="AT247" s="184" t="s">
        <v>130</v>
      </c>
      <c r="AU247" s="184" t="s">
        <v>86</v>
      </c>
      <c r="AY247" s="18" t="s">
        <v>128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8" t="s">
        <v>84</v>
      </c>
      <c r="BK247" s="185">
        <f>ROUND(I247*H247,2)</f>
        <v>0</v>
      </c>
      <c r="BL247" s="18" t="s">
        <v>134</v>
      </c>
      <c r="BM247" s="184" t="s">
        <v>263</v>
      </c>
    </row>
    <row r="248" s="13" customFormat="1">
      <c r="A248" s="13"/>
      <c r="B248" s="186"/>
      <c r="C248" s="13"/>
      <c r="D248" s="187" t="s">
        <v>136</v>
      </c>
      <c r="E248" s="188" t="s">
        <v>1</v>
      </c>
      <c r="F248" s="189" t="s">
        <v>264</v>
      </c>
      <c r="G248" s="13"/>
      <c r="H248" s="188" t="s">
        <v>1</v>
      </c>
      <c r="I248" s="190"/>
      <c r="J248" s="13"/>
      <c r="K248" s="13"/>
      <c r="L248" s="186"/>
      <c r="M248" s="191"/>
      <c r="N248" s="192"/>
      <c r="O248" s="192"/>
      <c r="P248" s="192"/>
      <c r="Q248" s="192"/>
      <c r="R248" s="192"/>
      <c r="S248" s="192"/>
      <c r="T248" s="19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8" t="s">
        <v>136</v>
      </c>
      <c r="AU248" s="188" t="s">
        <v>86</v>
      </c>
      <c r="AV248" s="13" t="s">
        <v>84</v>
      </c>
      <c r="AW248" s="13" t="s">
        <v>32</v>
      </c>
      <c r="AX248" s="13" t="s">
        <v>76</v>
      </c>
      <c r="AY248" s="188" t="s">
        <v>128</v>
      </c>
    </row>
    <row r="249" s="14" customFormat="1">
      <c r="A249" s="14"/>
      <c r="B249" s="194"/>
      <c r="C249" s="14"/>
      <c r="D249" s="187" t="s">
        <v>136</v>
      </c>
      <c r="E249" s="195" t="s">
        <v>1</v>
      </c>
      <c r="F249" s="196" t="s">
        <v>84</v>
      </c>
      <c r="G249" s="14"/>
      <c r="H249" s="197">
        <v>1</v>
      </c>
      <c r="I249" s="198"/>
      <c r="J249" s="14"/>
      <c r="K249" s="14"/>
      <c r="L249" s="194"/>
      <c r="M249" s="199"/>
      <c r="N249" s="200"/>
      <c r="O249" s="200"/>
      <c r="P249" s="200"/>
      <c r="Q249" s="200"/>
      <c r="R249" s="200"/>
      <c r="S249" s="200"/>
      <c r="T249" s="20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195" t="s">
        <v>136</v>
      </c>
      <c r="AU249" s="195" t="s">
        <v>86</v>
      </c>
      <c r="AV249" s="14" t="s">
        <v>86</v>
      </c>
      <c r="AW249" s="14" t="s">
        <v>32</v>
      </c>
      <c r="AX249" s="14" t="s">
        <v>76</v>
      </c>
      <c r="AY249" s="195" t="s">
        <v>128</v>
      </c>
    </row>
    <row r="250" s="15" customFormat="1">
      <c r="A250" s="15"/>
      <c r="B250" s="202"/>
      <c r="C250" s="15"/>
      <c r="D250" s="187" t="s">
        <v>136</v>
      </c>
      <c r="E250" s="203" t="s">
        <v>1</v>
      </c>
      <c r="F250" s="204" t="s">
        <v>139</v>
      </c>
      <c r="G250" s="15"/>
      <c r="H250" s="205">
        <v>1</v>
      </c>
      <c r="I250" s="206"/>
      <c r="J250" s="15"/>
      <c r="K250" s="15"/>
      <c r="L250" s="202"/>
      <c r="M250" s="207"/>
      <c r="N250" s="208"/>
      <c r="O250" s="208"/>
      <c r="P250" s="208"/>
      <c r="Q250" s="208"/>
      <c r="R250" s="208"/>
      <c r="S250" s="208"/>
      <c r="T250" s="209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03" t="s">
        <v>136</v>
      </c>
      <c r="AU250" s="203" t="s">
        <v>86</v>
      </c>
      <c r="AV250" s="15" t="s">
        <v>134</v>
      </c>
      <c r="AW250" s="15" t="s">
        <v>32</v>
      </c>
      <c r="AX250" s="15" t="s">
        <v>84</v>
      </c>
      <c r="AY250" s="203" t="s">
        <v>128</v>
      </c>
    </row>
    <row r="251" s="2" customFormat="1" ht="24.15" customHeight="1">
      <c r="A251" s="37"/>
      <c r="B251" s="171"/>
      <c r="C251" s="172" t="s">
        <v>265</v>
      </c>
      <c r="D251" s="172" t="s">
        <v>130</v>
      </c>
      <c r="E251" s="173" t="s">
        <v>266</v>
      </c>
      <c r="F251" s="174" t="s">
        <v>267</v>
      </c>
      <c r="G251" s="175" t="s">
        <v>268</v>
      </c>
      <c r="H251" s="176">
        <v>278</v>
      </c>
      <c r="I251" s="177"/>
      <c r="J251" s="178">
        <f>ROUND(I251*H251,2)</f>
        <v>0</v>
      </c>
      <c r="K251" s="179"/>
      <c r="L251" s="38"/>
      <c r="M251" s="180" t="s">
        <v>1</v>
      </c>
      <c r="N251" s="181" t="s">
        <v>41</v>
      </c>
      <c r="O251" s="76"/>
      <c r="P251" s="182">
        <f>O251*H251</f>
        <v>0</v>
      </c>
      <c r="Q251" s="182">
        <v>0</v>
      </c>
      <c r="R251" s="182">
        <f>Q251*H251</f>
        <v>0</v>
      </c>
      <c r="S251" s="182">
        <v>0</v>
      </c>
      <c r="T251" s="18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4" t="s">
        <v>134</v>
      </c>
      <c r="AT251" s="184" t="s">
        <v>130</v>
      </c>
      <c r="AU251" s="184" t="s">
        <v>86</v>
      </c>
      <c r="AY251" s="18" t="s">
        <v>128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8" t="s">
        <v>84</v>
      </c>
      <c r="BK251" s="185">
        <f>ROUND(I251*H251,2)</f>
        <v>0</v>
      </c>
      <c r="BL251" s="18" t="s">
        <v>134</v>
      </c>
      <c r="BM251" s="184" t="s">
        <v>269</v>
      </c>
    </row>
    <row r="252" s="13" customFormat="1">
      <c r="A252" s="13"/>
      <c r="B252" s="186"/>
      <c r="C252" s="13"/>
      <c r="D252" s="187" t="s">
        <v>136</v>
      </c>
      <c r="E252" s="188" t="s">
        <v>1</v>
      </c>
      <c r="F252" s="189" t="s">
        <v>270</v>
      </c>
      <c r="G252" s="13"/>
      <c r="H252" s="188" t="s">
        <v>1</v>
      </c>
      <c r="I252" s="190"/>
      <c r="J252" s="13"/>
      <c r="K252" s="13"/>
      <c r="L252" s="186"/>
      <c r="M252" s="191"/>
      <c r="N252" s="192"/>
      <c r="O252" s="192"/>
      <c r="P252" s="192"/>
      <c r="Q252" s="192"/>
      <c r="R252" s="192"/>
      <c r="S252" s="192"/>
      <c r="T252" s="19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8" t="s">
        <v>136</v>
      </c>
      <c r="AU252" s="188" t="s">
        <v>86</v>
      </c>
      <c r="AV252" s="13" t="s">
        <v>84</v>
      </c>
      <c r="AW252" s="13" t="s">
        <v>32</v>
      </c>
      <c r="AX252" s="13" t="s">
        <v>76</v>
      </c>
      <c r="AY252" s="188" t="s">
        <v>128</v>
      </c>
    </row>
    <row r="253" s="13" customFormat="1">
      <c r="A253" s="13"/>
      <c r="B253" s="186"/>
      <c r="C253" s="13"/>
      <c r="D253" s="187" t="s">
        <v>136</v>
      </c>
      <c r="E253" s="188" t="s">
        <v>1</v>
      </c>
      <c r="F253" s="189" t="s">
        <v>271</v>
      </c>
      <c r="G253" s="13"/>
      <c r="H253" s="188" t="s">
        <v>1</v>
      </c>
      <c r="I253" s="190"/>
      <c r="J253" s="13"/>
      <c r="K253" s="13"/>
      <c r="L253" s="186"/>
      <c r="M253" s="191"/>
      <c r="N253" s="192"/>
      <c r="O253" s="192"/>
      <c r="P253" s="192"/>
      <c r="Q253" s="192"/>
      <c r="R253" s="192"/>
      <c r="S253" s="192"/>
      <c r="T253" s="19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8" t="s">
        <v>136</v>
      </c>
      <c r="AU253" s="188" t="s">
        <v>86</v>
      </c>
      <c r="AV253" s="13" t="s">
        <v>84</v>
      </c>
      <c r="AW253" s="13" t="s">
        <v>32</v>
      </c>
      <c r="AX253" s="13" t="s">
        <v>76</v>
      </c>
      <c r="AY253" s="188" t="s">
        <v>128</v>
      </c>
    </row>
    <row r="254" s="14" customFormat="1">
      <c r="A254" s="14"/>
      <c r="B254" s="194"/>
      <c r="C254" s="14"/>
      <c r="D254" s="187" t="s">
        <v>136</v>
      </c>
      <c r="E254" s="195" t="s">
        <v>1</v>
      </c>
      <c r="F254" s="196" t="s">
        <v>272</v>
      </c>
      <c r="G254" s="14"/>
      <c r="H254" s="197">
        <v>45</v>
      </c>
      <c r="I254" s="198"/>
      <c r="J254" s="14"/>
      <c r="K254" s="14"/>
      <c r="L254" s="194"/>
      <c r="M254" s="199"/>
      <c r="N254" s="200"/>
      <c r="O254" s="200"/>
      <c r="P254" s="200"/>
      <c r="Q254" s="200"/>
      <c r="R254" s="200"/>
      <c r="S254" s="200"/>
      <c r="T254" s="20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5" t="s">
        <v>136</v>
      </c>
      <c r="AU254" s="195" t="s">
        <v>86</v>
      </c>
      <c r="AV254" s="14" t="s">
        <v>86</v>
      </c>
      <c r="AW254" s="14" t="s">
        <v>32</v>
      </c>
      <c r="AX254" s="14" t="s">
        <v>76</v>
      </c>
      <c r="AY254" s="195" t="s">
        <v>128</v>
      </c>
    </row>
    <row r="255" s="13" customFormat="1">
      <c r="A255" s="13"/>
      <c r="B255" s="186"/>
      <c r="C255" s="13"/>
      <c r="D255" s="187" t="s">
        <v>136</v>
      </c>
      <c r="E255" s="188" t="s">
        <v>1</v>
      </c>
      <c r="F255" s="189" t="s">
        <v>273</v>
      </c>
      <c r="G255" s="13"/>
      <c r="H255" s="188" t="s">
        <v>1</v>
      </c>
      <c r="I255" s="190"/>
      <c r="J255" s="13"/>
      <c r="K255" s="13"/>
      <c r="L255" s="186"/>
      <c r="M255" s="191"/>
      <c r="N255" s="192"/>
      <c r="O255" s="192"/>
      <c r="P255" s="192"/>
      <c r="Q255" s="192"/>
      <c r="R255" s="192"/>
      <c r="S255" s="192"/>
      <c r="T255" s="19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8" t="s">
        <v>136</v>
      </c>
      <c r="AU255" s="188" t="s">
        <v>86</v>
      </c>
      <c r="AV255" s="13" t="s">
        <v>84</v>
      </c>
      <c r="AW255" s="13" t="s">
        <v>32</v>
      </c>
      <c r="AX255" s="13" t="s">
        <v>76</v>
      </c>
      <c r="AY255" s="188" t="s">
        <v>128</v>
      </c>
    </row>
    <row r="256" s="14" customFormat="1">
      <c r="A256" s="14"/>
      <c r="B256" s="194"/>
      <c r="C256" s="14"/>
      <c r="D256" s="187" t="s">
        <v>136</v>
      </c>
      <c r="E256" s="195" t="s">
        <v>1</v>
      </c>
      <c r="F256" s="196" t="s">
        <v>274</v>
      </c>
      <c r="G256" s="14"/>
      <c r="H256" s="197">
        <v>67</v>
      </c>
      <c r="I256" s="198"/>
      <c r="J256" s="14"/>
      <c r="K256" s="14"/>
      <c r="L256" s="194"/>
      <c r="M256" s="199"/>
      <c r="N256" s="200"/>
      <c r="O256" s="200"/>
      <c r="P256" s="200"/>
      <c r="Q256" s="200"/>
      <c r="R256" s="200"/>
      <c r="S256" s="200"/>
      <c r="T256" s="20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5" t="s">
        <v>136</v>
      </c>
      <c r="AU256" s="195" t="s">
        <v>86</v>
      </c>
      <c r="AV256" s="14" t="s">
        <v>86</v>
      </c>
      <c r="AW256" s="14" t="s">
        <v>32</v>
      </c>
      <c r="AX256" s="14" t="s">
        <v>76</v>
      </c>
      <c r="AY256" s="195" t="s">
        <v>128</v>
      </c>
    </row>
    <row r="257" s="13" customFormat="1">
      <c r="A257" s="13"/>
      <c r="B257" s="186"/>
      <c r="C257" s="13"/>
      <c r="D257" s="187" t="s">
        <v>136</v>
      </c>
      <c r="E257" s="188" t="s">
        <v>1</v>
      </c>
      <c r="F257" s="189" t="s">
        <v>275</v>
      </c>
      <c r="G257" s="13"/>
      <c r="H257" s="188" t="s">
        <v>1</v>
      </c>
      <c r="I257" s="190"/>
      <c r="J257" s="13"/>
      <c r="K257" s="13"/>
      <c r="L257" s="186"/>
      <c r="M257" s="191"/>
      <c r="N257" s="192"/>
      <c r="O257" s="192"/>
      <c r="P257" s="192"/>
      <c r="Q257" s="192"/>
      <c r="R257" s="192"/>
      <c r="S257" s="192"/>
      <c r="T257" s="19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8" t="s">
        <v>136</v>
      </c>
      <c r="AU257" s="188" t="s">
        <v>86</v>
      </c>
      <c r="AV257" s="13" t="s">
        <v>84</v>
      </c>
      <c r="AW257" s="13" t="s">
        <v>32</v>
      </c>
      <c r="AX257" s="13" t="s">
        <v>76</v>
      </c>
      <c r="AY257" s="188" t="s">
        <v>128</v>
      </c>
    </row>
    <row r="258" s="14" customFormat="1">
      <c r="A258" s="14"/>
      <c r="B258" s="194"/>
      <c r="C258" s="14"/>
      <c r="D258" s="187" t="s">
        <v>136</v>
      </c>
      <c r="E258" s="195" t="s">
        <v>1</v>
      </c>
      <c r="F258" s="196" t="s">
        <v>84</v>
      </c>
      <c r="G258" s="14"/>
      <c r="H258" s="197">
        <v>1</v>
      </c>
      <c r="I258" s="198"/>
      <c r="J258" s="14"/>
      <c r="K258" s="14"/>
      <c r="L258" s="194"/>
      <c r="M258" s="199"/>
      <c r="N258" s="200"/>
      <c r="O258" s="200"/>
      <c r="P258" s="200"/>
      <c r="Q258" s="200"/>
      <c r="R258" s="200"/>
      <c r="S258" s="200"/>
      <c r="T258" s="20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5" t="s">
        <v>136</v>
      </c>
      <c r="AU258" s="195" t="s">
        <v>86</v>
      </c>
      <c r="AV258" s="14" t="s">
        <v>86</v>
      </c>
      <c r="AW258" s="14" t="s">
        <v>32</v>
      </c>
      <c r="AX258" s="14" t="s">
        <v>76</v>
      </c>
      <c r="AY258" s="195" t="s">
        <v>128</v>
      </c>
    </row>
    <row r="259" s="13" customFormat="1">
      <c r="A259" s="13"/>
      <c r="B259" s="186"/>
      <c r="C259" s="13"/>
      <c r="D259" s="187" t="s">
        <v>136</v>
      </c>
      <c r="E259" s="188" t="s">
        <v>1</v>
      </c>
      <c r="F259" s="189" t="s">
        <v>276</v>
      </c>
      <c r="G259" s="13"/>
      <c r="H259" s="188" t="s">
        <v>1</v>
      </c>
      <c r="I259" s="190"/>
      <c r="J259" s="13"/>
      <c r="K259" s="13"/>
      <c r="L259" s="186"/>
      <c r="M259" s="191"/>
      <c r="N259" s="192"/>
      <c r="O259" s="192"/>
      <c r="P259" s="192"/>
      <c r="Q259" s="192"/>
      <c r="R259" s="192"/>
      <c r="S259" s="192"/>
      <c r="T259" s="19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8" t="s">
        <v>136</v>
      </c>
      <c r="AU259" s="188" t="s">
        <v>86</v>
      </c>
      <c r="AV259" s="13" t="s">
        <v>84</v>
      </c>
      <c r="AW259" s="13" t="s">
        <v>32</v>
      </c>
      <c r="AX259" s="13" t="s">
        <v>76</v>
      </c>
      <c r="AY259" s="188" t="s">
        <v>128</v>
      </c>
    </row>
    <row r="260" s="14" customFormat="1">
      <c r="A260" s="14"/>
      <c r="B260" s="194"/>
      <c r="C260" s="14"/>
      <c r="D260" s="187" t="s">
        <v>136</v>
      </c>
      <c r="E260" s="195" t="s">
        <v>1</v>
      </c>
      <c r="F260" s="196" t="s">
        <v>84</v>
      </c>
      <c r="G260" s="14"/>
      <c r="H260" s="197">
        <v>1</v>
      </c>
      <c r="I260" s="198"/>
      <c r="J260" s="14"/>
      <c r="K260" s="14"/>
      <c r="L260" s="194"/>
      <c r="M260" s="199"/>
      <c r="N260" s="200"/>
      <c r="O260" s="200"/>
      <c r="P260" s="200"/>
      <c r="Q260" s="200"/>
      <c r="R260" s="200"/>
      <c r="S260" s="200"/>
      <c r="T260" s="20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195" t="s">
        <v>136</v>
      </c>
      <c r="AU260" s="195" t="s">
        <v>86</v>
      </c>
      <c r="AV260" s="14" t="s">
        <v>86</v>
      </c>
      <c r="AW260" s="14" t="s">
        <v>32</v>
      </c>
      <c r="AX260" s="14" t="s">
        <v>76</v>
      </c>
      <c r="AY260" s="195" t="s">
        <v>128</v>
      </c>
    </row>
    <row r="261" s="13" customFormat="1">
      <c r="A261" s="13"/>
      <c r="B261" s="186"/>
      <c r="C261" s="13"/>
      <c r="D261" s="187" t="s">
        <v>136</v>
      </c>
      <c r="E261" s="188" t="s">
        <v>1</v>
      </c>
      <c r="F261" s="189" t="s">
        <v>277</v>
      </c>
      <c r="G261" s="13"/>
      <c r="H261" s="188" t="s">
        <v>1</v>
      </c>
      <c r="I261" s="190"/>
      <c r="J261" s="13"/>
      <c r="K261" s="13"/>
      <c r="L261" s="186"/>
      <c r="M261" s="191"/>
      <c r="N261" s="192"/>
      <c r="O261" s="192"/>
      <c r="P261" s="192"/>
      <c r="Q261" s="192"/>
      <c r="R261" s="192"/>
      <c r="S261" s="192"/>
      <c r="T261" s="19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8" t="s">
        <v>136</v>
      </c>
      <c r="AU261" s="188" t="s">
        <v>86</v>
      </c>
      <c r="AV261" s="13" t="s">
        <v>84</v>
      </c>
      <c r="AW261" s="13" t="s">
        <v>32</v>
      </c>
      <c r="AX261" s="13" t="s">
        <v>76</v>
      </c>
      <c r="AY261" s="188" t="s">
        <v>128</v>
      </c>
    </row>
    <row r="262" s="14" customFormat="1">
      <c r="A262" s="14"/>
      <c r="B262" s="194"/>
      <c r="C262" s="14"/>
      <c r="D262" s="187" t="s">
        <v>136</v>
      </c>
      <c r="E262" s="195" t="s">
        <v>1</v>
      </c>
      <c r="F262" s="196" t="s">
        <v>84</v>
      </c>
      <c r="G262" s="14"/>
      <c r="H262" s="197">
        <v>1</v>
      </c>
      <c r="I262" s="198"/>
      <c r="J262" s="14"/>
      <c r="K262" s="14"/>
      <c r="L262" s="194"/>
      <c r="M262" s="199"/>
      <c r="N262" s="200"/>
      <c r="O262" s="200"/>
      <c r="P262" s="200"/>
      <c r="Q262" s="200"/>
      <c r="R262" s="200"/>
      <c r="S262" s="200"/>
      <c r="T262" s="20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5" t="s">
        <v>136</v>
      </c>
      <c r="AU262" s="195" t="s">
        <v>86</v>
      </c>
      <c r="AV262" s="14" t="s">
        <v>86</v>
      </c>
      <c r="AW262" s="14" t="s">
        <v>32</v>
      </c>
      <c r="AX262" s="14" t="s">
        <v>76</v>
      </c>
      <c r="AY262" s="195" t="s">
        <v>128</v>
      </c>
    </row>
    <row r="263" s="13" customFormat="1">
      <c r="A263" s="13"/>
      <c r="B263" s="186"/>
      <c r="C263" s="13"/>
      <c r="D263" s="187" t="s">
        <v>136</v>
      </c>
      <c r="E263" s="188" t="s">
        <v>1</v>
      </c>
      <c r="F263" s="189" t="s">
        <v>278</v>
      </c>
      <c r="G263" s="13"/>
      <c r="H263" s="188" t="s">
        <v>1</v>
      </c>
      <c r="I263" s="190"/>
      <c r="J263" s="13"/>
      <c r="K263" s="13"/>
      <c r="L263" s="186"/>
      <c r="M263" s="191"/>
      <c r="N263" s="192"/>
      <c r="O263" s="192"/>
      <c r="P263" s="192"/>
      <c r="Q263" s="192"/>
      <c r="R263" s="192"/>
      <c r="S263" s="192"/>
      <c r="T263" s="19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8" t="s">
        <v>136</v>
      </c>
      <c r="AU263" s="188" t="s">
        <v>86</v>
      </c>
      <c r="AV263" s="13" t="s">
        <v>84</v>
      </c>
      <c r="AW263" s="13" t="s">
        <v>32</v>
      </c>
      <c r="AX263" s="13" t="s">
        <v>76</v>
      </c>
      <c r="AY263" s="188" t="s">
        <v>128</v>
      </c>
    </row>
    <row r="264" s="14" customFormat="1">
      <c r="A264" s="14"/>
      <c r="B264" s="194"/>
      <c r="C264" s="14"/>
      <c r="D264" s="187" t="s">
        <v>136</v>
      </c>
      <c r="E264" s="195" t="s">
        <v>1</v>
      </c>
      <c r="F264" s="196" t="s">
        <v>84</v>
      </c>
      <c r="G264" s="14"/>
      <c r="H264" s="197">
        <v>1</v>
      </c>
      <c r="I264" s="198"/>
      <c r="J264" s="14"/>
      <c r="K264" s="14"/>
      <c r="L264" s="194"/>
      <c r="M264" s="199"/>
      <c r="N264" s="200"/>
      <c r="O264" s="200"/>
      <c r="P264" s="200"/>
      <c r="Q264" s="200"/>
      <c r="R264" s="200"/>
      <c r="S264" s="200"/>
      <c r="T264" s="20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5" t="s">
        <v>136</v>
      </c>
      <c r="AU264" s="195" t="s">
        <v>86</v>
      </c>
      <c r="AV264" s="14" t="s">
        <v>86</v>
      </c>
      <c r="AW264" s="14" t="s">
        <v>32</v>
      </c>
      <c r="AX264" s="14" t="s">
        <v>76</v>
      </c>
      <c r="AY264" s="195" t="s">
        <v>128</v>
      </c>
    </row>
    <row r="265" s="13" customFormat="1">
      <c r="A265" s="13"/>
      <c r="B265" s="186"/>
      <c r="C265" s="13"/>
      <c r="D265" s="187" t="s">
        <v>136</v>
      </c>
      <c r="E265" s="188" t="s">
        <v>1</v>
      </c>
      <c r="F265" s="189" t="s">
        <v>279</v>
      </c>
      <c r="G265" s="13"/>
      <c r="H265" s="188" t="s">
        <v>1</v>
      </c>
      <c r="I265" s="190"/>
      <c r="J265" s="13"/>
      <c r="K265" s="13"/>
      <c r="L265" s="186"/>
      <c r="M265" s="191"/>
      <c r="N265" s="192"/>
      <c r="O265" s="192"/>
      <c r="P265" s="192"/>
      <c r="Q265" s="192"/>
      <c r="R265" s="192"/>
      <c r="S265" s="192"/>
      <c r="T265" s="19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8" t="s">
        <v>136</v>
      </c>
      <c r="AU265" s="188" t="s">
        <v>86</v>
      </c>
      <c r="AV265" s="13" t="s">
        <v>84</v>
      </c>
      <c r="AW265" s="13" t="s">
        <v>32</v>
      </c>
      <c r="AX265" s="13" t="s">
        <v>76</v>
      </c>
      <c r="AY265" s="188" t="s">
        <v>128</v>
      </c>
    </row>
    <row r="266" s="14" customFormat="1">
      <c r="A266" s="14"/>
      <c r="B266" s="194"/>
      <c r="C266" s="14"/>
      <c r="D266" s="187" t="s">
        <v>136</v>
      </c>
      <c r="E266" s="195" t="s">
        <v>1</v>
      </c>
      <c r="F266" s="196" t="s">
        <v>84</v>
      </c>
      <c r="G266" s="14"/>
      <c r="H266" s="197">
        <v>1</v>
      </c>
      <c r="I266" s="198"/>
      <c r="J266" s="14"/>
      <c r="K266" s="14"/>
      <c r="L266" s="194"/>
      <c r="M266" s="199"/>
      <c r="N266" s="200"/>
      <c r="O266" s="200"/>
      <c r="P266" s="200"/>
      <c r="Q266" s="200"/>
      <c r="R266" s="200"/>
      <c r="S266" s="200"/>
      <c r="T266" s="20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5" t="s">
        <v>136</v>
      </c>
      <c r="AU266" s="195" t="s">
        <v>86</v>
      </c>
      <c r="AV266" s="14" t="s">
        <v>86</v>
      </c>
      <c r="AW266" s="14" t="s">
        <v>32</v>
      </c>
      <c r="AX266" s="14" t="s">
        <v>76</v>
      </c>
      <c r="AY266" s="195" t="s">
        <v>128</v>
      </c>
    </row>
    <row r="267" s="13" customFormat="1">
      <c r="A267" s="13"/>
      <c r="B267" s="186"/>
      <c r="C267" s="13"/>
      <c r="D267" s="187" t="s">
        <v>136</v>
      </c>
      <c r="E267" s="188" t="s">
        <v>1</v>
      </c>
      <c r="F267" s="189" t="s">
        <v>280</v>
      </c>
      <c r="G267" s="13"/>
      <c r="H267" s="188" t="s">
        <v>1</v>
      </c>
      <c r="I267" s="190"/>
      <c r="J267" s="13"/>
      <c r="K267" s="13"/>
      <c r="L267" s="186"/>
      <c r="M267" s="191"/>
      <c r="N267" s="192"/>
      <c r="O267" s="192"/>
      <c r="P267" s="192"/>
      <c r="Q267" s="192"/>
      <c r="R267" s="192"/>
      <c r="S267" s="192"/>
      <c r="T267" s="19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8" t="s">
        <v>136</v>
      </c>
      <c r="AU267" s="188" t="s">
        <v>86</v>
      </c>
      <c r="AV267" s="13" t="s">
        <v>84</v>
      </c>
      <c r="AW267" s="13" t="s">
        <v>32</v>
      </c>
      <c r="AX267" s="13" t="s">
        <v>76</v>
      </c>
      <c r="AY267" s="188" t="s">
        <v>128</v>
      </c>
    </row>
    <row r="268" s="14" customFormat="1">
      <c r="A268" s="14"/>
      <c r="B268" s="194"/>
      <c r="C268" s="14"/>
      <c r="D268" s="187" t="s">
        <v>136</v>
      </c>
      <c r="E268" s="195" t="s">
        <v>1</v>
      </c>
      <c r="F268" s="196" t="s">
        <v>84</v>
      </c>
      <c r="G268" s="14"/>
      <c r="H268" s="197">
        <v>1</v>
      </c>
      <c r="I268" s="198"/>
      <c r="J268" s="14"/>
      <c r="K268" s="14"/>
      <c r="L268" s="194"/>
      <c r="M268" s="199"/>
      <c r="N268" s="200"/>
      <c r="O268" s="200"/>
      <c r="P268" s="200"/>
      <c r="Q268" s="200"/>
      <c r="R268" s="200"/>
      <c r="S268" s="200"/>
      <c r="T268" s="20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5" t="s">
        <v>136</v>
      </c>
      <c r="AU268" s="195" t="s">
        <v>86</v>
      </c>
      <c r="AV268" s="14" t="s">
        <v>86</v>
      </c>
      <c r="AW268" s="14" t="s">
        <v>32</v>
      </c>
      <c r="AX268" s="14" t="s">
        <v>76</v>
      </c>
      <c r="AY268" s="195" t="s">
        <v>128</v>
      </c>
    </row>
    <row r="269" s="13" customFormat="1">
      <c r="A269" s="13"/>
      <c r="B269" s="186"/>
      <c r="C269" s="13"/>
      <c r="D269" s="187" t="s">
        <v>136</v>
      </c>
      <c r="E269" s="188" t="s">
        <v>1</v>
      </c>
      <c r="F269" s="189" t="s">
        <v>281</v>
      </c>
      <c r="G269" s="13"/>
      <c r="H269" s="188" t="s">
        <v>1</v>
      </c>
      <c r="I269" s="190"/>
      <c r="J269" s="13"/>
      <c r="K269" s="13"/>
      <c r="L269" s="186"/>
      <c r="M269" s="191"/>
      <c r="N269" s="192"/>
      <c r="O269" s="192"/>
      <c r="P269" s="192"/>
      <c r="Q269" s="192"/>
      <c r="R269" s="192"/>
      <c r="S269" s="192"/>
      <c r="T269" s="19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8" t="s">
        <v>136</v>
      </c>
      <c r="AU269" s="188" t="s">
        <v>86</v>
      </c>
      <c r="AV269" s="13" t="s">
        <v>84</v>
      </c>
      <c r="AW269" s="13" t="s">
        <v>32</v>
      </c>
      <c r="AX269" s="13" t="s">
        <v>76</v>
      </c>
      <c r="AY269" s="188" t="s">
        <v>128</v>
      </c>
    </row>
    <row r="270" s="14" customFormat="1">
      <c r="A270" s="14"/>
      <c r="B270" s="194"/>
      <c r="C270" s="14"/>
      <c r="D270" s="187" t="s">
        <v>136</v>
      </c>
      <c r="E270" s="195" t="s">
        <v>1</v>
      </c>
      <c r="F270" s="196" t="s">
        <v>84</v>
      </c>
      <c r="G270" s="14"/>
      <c r="H270" s="197">
        <v>1</v>
      </c>
      <c r="I270" s="198"/>
      <c r="J270" s="14"/>
      <c r="K270" s="14"/>
      <c r="L270" s="194"/>
      <c r="M270" s="199"/>
      <c r="N270" s="200"/>
      <c r="O270" s="200"/>
      <c r="P270" s="200"/>
      <c r="Q270" s="200"/>
      <c r="R270" s="200"/>
      <c r="S270" s="200"/>
      <c r="T270" s="20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5" t="s">
        <v>136</v>
      </c>
      <c r="AU270" s="195" t="s">
        <v>86</v>
      </c>
      <c r="AV270" s="14" t="s">
        <v>86</v>
      </c>
      <c r="AW270" s="14" t="s">
        <v>32</v>
      </c>
      <c r="AX270" s="14" t="s">
        <v>76</v>
      </c>
      <c r="AY270" s="195" t="s">
        <v>128</v>
      </c>
    </row>
    <row r="271" s="13" customFormat="1">
      <c r="A271" s="13"/>
      <c r="B271" s="186"/>
      <c r="C271" s="13"/>
      <c r="D271" s="187" t="s">
        <v>136</v>
      </c>
      <c r="E271" s="188" t="s">
        <v>1</v>
      </c>
      <c r="F271" s="189" t="s">
        <v>282</v>
      </c>
      <c r="G271" s="13"/>
      <c r="H271" s="188" t="s">
        <v>1</v>
      </c>
      <c r="I271" s="190"/>
      <c r="J271" s="13"/>
      <c r="K271" s="13"/>
      <c r="L271" s="186"/>
      <c r="M271" s="191"/>
      <c r="N271" s="192"/>
      <c r="O271" s="192"/>
      <c r="P271" s="192"/>
      <c r="Q271" s="192"/>
      <c r="R271" s="192"/>
      <c r="S271" s="192"/>
      <c r="T271" s="19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8" t="s">
        <v>136</v>
      </c>
      <c r="AU271" s="188" t="s">
        <v>86</v>
      </c>
      <c r="AV271" s="13" t="s">
        <v>84</v>
      </c>
      <c r="AW271" s="13" t="s">
        <v>32</v>
      </c>
      <c r="AX271" s="13" t="s">
        <v>76</v>
      </c>
      <c r="AY271" s="188" t="s">
        <v>128</v>
      </c>
    </row>
    <row r="272" s="14" customFormat="1">
      <c r="A272" s="14"/>
      <c r="B272" s="194"/>
      <c r="C272" s="14"/>
      <c r="D272" s="187" t="s">
        <v>136</v>
      </c>
      <c r="E272" s="195" t="s">
        <v>1</v>
      </c>
      <c r="F272" s="196" t="s">
        <v>169</v>
      </c>
      <c r="G272" s="14"/>
      <c r="H272" s="197">
        <v>7</v>
      </c>
      <c r="I272" s="198"/>
      <c r="J272" s="14"/>
      <c r="K272" s="14"/>
      <c r="L272" s="194"/>
      <c r="M272" s="199"/>
      <c r="N272" s="200"/>
      <c r="O272" s="200"/>
      <c r="P272" s="200"/>
      <c r="Q272" s="200"/>
      <c r="R272" s="200"/>
      <c r="S272" s="200"/>
      <c r="T272" s="20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5" t="s">
        <v>136</v>
      </c>
      <c r="AU272" s="195" t="s">
        <v>86</v>
      </c>
      <c r="AV272" s="14" t="s">
        <v>86</v>
      </c>
      <c r="AW272" s="14" t="s">
        <v>32</v>
      </c>
      <c r="AX272" s="14" t="s">
        <v>76</v>
      </c>
      <c r="AY272" s="195" t="s">
        <v>128</v>
      </c>
    </row>
    <row r="273" s="13" customFormat="1">
      <c r="A273" s="13"/>
      <c r="B273" s="186"/>
      <c r="C273" s="13"/>
      <c r="D273" s="187" t="s">
        <v>136</v>
      </c>
      <c r="E273" s="188" t="s">
        <v>1</v>
      </c>
      <c r="F273" s="189" t="s">
        <v>283</v>
      </c>
      <c r="G273" s="13"/>
      <c r="H273" s="188" t="s">
        <v>1</v>
      </c>
      <c r="I273" s="190"/>
      <c r="J273" s="13"/>
      <c r="K273" s="13"/>
      <c r="L273" s="186"/>
      <c r="M273" s="191"/>
      <c r="N273" s="192"/>
      <c r="O273" s="192"/>
      <c r="P273" s="192"/>
      <c r="Q273" s="192"/>
      <c r="R273" s="192"/>
      <c r="S273" s="192"/>
      <c r="T273" s="19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8" t="s">
        <v>136</v>
      </c>
      <c r="AU273" s="188" t="s">
        <v>86</v>
      </c>
      <c r="AV273" s="13" t="s">
        <v>84</v>
      </c>
      <c r="AW273" s="13" t="s">
        <v>32</v>
      </c>
      <c r="AX273" s="13" t="s">
        <v>76</v>
      </c>
      <c r="AY273" s="188" t="s">
        <v>128</v>
      </c>
    </row>
    <row r="274" s="14" customFormat="1">
      <c r="A274" s="14"/>
      <c r="B274" s="194"/>
      <c r="C274" s="14"/>
      <c r="D274" s="187" t="s">
        <v>136</v>
      </c>
      <c r="E274" s="195" t="s">
        <v>1</v>
      </c>
      <c r="F274" s="196" t="s">
        <v>84</v>
      </c>
      <c r="G274" s="14"/>
      <c r="H274" s="197">
        <v>1</v>
      </c>
      <c r="I274" s="198"/>
      <c r="J274" s="14"/>
      <c r="K274" s="14"/>
      <c r="L274" s="194"/>
      <c r="M274" s="199"/>
      <c r="N274" s="200"/>
      <c r="O274" s="200"/>
      <c r="P274" s="200"/>
      <c r="Q274" s="200"/>
      <c r="R274" s="200"/>
      <c r="S274" s="200"/>
      <c r="T274" s="20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5" t="s">
        <v>136</v>
      </c>
      <c r="AU274" s="195" t="s">
        <v>86</v>
      </c>
      <c r="AV274" s="14" t="s">
        <v>86</v>
      </c>
      <c r="AW274" s="14" t="s">
        <v>32</v>
      </c>
      <c r="AX274" s="14" t="s">
        <v>76</v>
      </c>
      <c r="AY274" s="195" t="s">
        <v>128</v>
      </c>
    </row>
    <row r="275" s="13" customFormat="1">
      <c r="A275" s="13"/>
      <c r="B275" s="186"/>
      <c r="C275" s="13"/>
      <c r="D275" s="187" t="s">
        <v>136</v>
      </c>
      <c r="E275" s="188" t="s">
        <v>1</v>
      </c>
      <c r="F275" s="189" t="s">
        <v>284</v>
      </c>
      <c r="G275" s="13"/>
      <c r="H275" s="188" t="s">
        <v>1</v>
      </c>
      <c r="I275" s="190"/>
      <c r="J275" s="13"/>
      <c r="K275" s="13"/>
      <c r="L275" s="186"/>
      <c r="M275" s="191"/>
      <c r="N275" s="192"/>
      <c r="O275" s="192"/>
      <c r="P275" s="192"/>
      <c r="Q275" s="192"/>
      <c r="R275" s="192"/>
      <c r="S275" s="192"/>
      <c r="T275" s="19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8" t="s">
        <v>136</v>
      </c>
      <c r="AU275" s="188" t="s">
        <v>86</v>
      </c>
      <c r="AV275" s="13" t="s">
        <v>84</v>
      </c>
      <c r="AW275" s="13" t="s">
        <v>32</v>
      </c>
      <c r="AX275" s="13" t="s">
        <v>76</v>
      </c>
      <c r="AY275" s="188" t="s">
        <v>128</v>
      </c>
    </row>
    <row r="276" s="14" customFormat="1">
      <c r="A276" s="14"/>
      <c r="B276" s="194"/>
      <c r="C276" s="14"/>
      <c r="D276" s="187" t="s">
        <v>136</v>
      </c>
      <c r="E276" s="195" t="s">
        <v>1</v>
      </c>
      <c r="F276" s="196" t="s">
        <v>149</v>
      </c>
      <c r="G276" s="14"/>
      <c r="H276" s="197">
        <v>3</v>
      </c>
      <c r="I276" s="198"/>
      <c r="J276" s="14"/>
      <c r="K276" s="14"/>
      <c r="L276" s="194"/>
      <c r="M276" s="199"/>
      <c r="N276" s="200"/>
      <c r="O276" s="200"/>
      <c r="P276" s="200"/>
      <c r="Q276" s="200"/>
      <c r="R276" s="200"/>
      <c r="S276" s="200"/>
      <c r="T276" s="20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5" t="s">
        <v>136</v>
      </c>
      <c r="AU276" s="195" t="s">
        <v>86</v>
      </c>
      <c r="AV276" s="14" t="s">
        <v>86</v>
      </c>
      <c r="AW276" s="14" t="s">
        <v>32</v>
      </c>
      <c r="AX276" s="14" t="s">
        <v>76</v>
      </c>
      <c r="AY276" s="195" t="s">
        <v>128</v>
      </c>
    </row>
    <row r="277" s="13" customFormat="1">
      <c r="A277" s="13"/>
      <c r="B277" s="186"/>
      <c r="C277" s="13"/>
      <c r="D277" s="187" t="s">
        <v>136</v>
      </c>
      <c r="E277" s="188" t="s">
        <v>1</v>
      </c>
      <c r="F277" s="189" t="s">
        <v>285</v>
      </c>
      <c r="G277" s="13"/>
      <c r="H277" s="188" t="s">
        <v>1</v>
      </c>
      <c r="I277" s="190"/>
      <c r="J277" s="13"/>
      <c r="K277" s="13"/>
      <c r="L277" s="186"/>
      <c r="M277" s="191"/>
      <c r="N277" s="192"/>
      <c r="O277" s="192"/>
      <c r="P277" s="192"/>
      <c r="Q277" s="192"/>
      <c r="R277" s="192"/>
      <c r="S277" s="192"/>
      <c r="T277" s="19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8" t="s">
        <v>136</v>
      </c>
      <c r="AU277" s="188" t="s">
        <v>86</v>
      </c>
      <c r="AV277" s="13" t="s">
        <v>84</v>
      </c>
      <c r="AW277" s="13" t="s">
        <v>32</v>
      </c>
      <c r="AX277" s="13" t="s">
        <v>76</v>
      </c>
      <c r="AY277" s="188" t="s">
        <v>128</v>
      </c>
    </row>
    <row r="278" s="14" customFormat="1">
      <c r="A278" s="14"/>
      <c r="B278" s="194"/>
      <c r="C278" s="14"/>
      <c r="D278" s="187" t="s">
        <v>136</v>
      </c>
      <c r="E278" s="195" t="s">
        <v>1</v>
      </c>
      <c r="F278" s="196" t="s">
        <v>286</v>
      </c>
      <c r="G278" s="14"/>
      <c r="H278" s="197">
        <v>55</v>
      </c>
      <c r="I278" s="198"/>
      <c r="J278" s="14"/>
      <c r="K278" s="14"/>
      <c r="L278" s="194"/>
      <c r="M278" s="199"/>
      <c r="N278" s="200"/>
      <c r="O278" s="200"/>
      <c r="P278" s="200"/>
      <c r="Q278" s="200"/>
      <c r="R278" s="200"/>
      <c r="S278" s="200"/>
      <c r="T278" s="20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5" t="s">
        <v>136</v>
      </c>
      <c r="AU278" s="195" t="s">
        <v>86</v>
      </c>
      <c r="AV278" s="14" t="s">
        <v>86</v>
      </c>
      <c r="AW278" s="14" t="s">
        <v>32</v>
      </c>
      <c r="AX278" s="14" t="s">
        <v>76</v>
      </c>
      <c r="AY278" s="195" t="s">
        <v>128</v>
      </c>
    </row>
    <row r="279" s="13" customFormat="1">
      <c r="A279" s="13"/>
      <c r="B279" s="186"/>
      <c r="C279" s="13"/>
      <c r="D279" s="187" t="s">
        <v>136</v>
      </c>
      <c r="E279" s="188" t="s">
        <v>1</v>
      </c>
      <c r="F279" s="189" t="s">
        <v>287</v>
      </c>
      <c r="G279" s="13"/>
      <c r="H279" s="188" t="s">
        <v>1</v>
      </c>
      <c r="I279" s="190"/>
      <c r="J279" s="13"/>
      <c r="K279" s="13"/>
      <c r="L279" s="186"/>
      <c r="M279" s="191"/>
      <c r="N279" s="192"/>
      <c r="O279" s="192"/>
      <c r="P279" s="192"/>
      <c r="Q279" s="192"/>
      <c r="R279" s="192"/>
      <c r="S279" s="192"/>
      <c r="T279" s="19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8" t="s">
        <v>136</v>
      </c>
      <c r="AU279" s="188" t="s">
        <v>86</v>
      </c>
      <c r="AV279" s="13" t="s">
        <v>84</v>
      </c>
      <c r="AW279" s="13" t="s">
        <v>32</v>
      </c>
      <c r="AX279" s="13" t="s">
        <v>76</v>
      </c>
      <c r="AY279" s="188" t="s">
        <v>128</v>
      </c>
    </row>
    <row r="280" s="14" customFormat="1">
      <c r="A280" s="14"/>
      <c r="B280" s="194"/>
      <c r="C280" s="14"/>
      <c r="D280" s="187" t="s">
        <v>136</v>
      </c>
      <c r="E280" s="195" t="s">
        <v>1</v>
      </c>
      <c r="F280" s="196" t="s">
        <v>84</v>
      </c>
      <c r="G280" s="14"/>
      <c r="H280" s="197">
        <v>1</v>
      </c>
      <c r="I280" s="198"/>
      <c r="J280" s="14"/>
      <c r="K280" s="14"/>
      <c r="L280" s="194"/>
      <c r="M280" s="199"/>
      <c r="N280" s="200"/>
      <c r="O280" s="200"/>
      <c r="P280" s="200"/>
      <c r="Q280" s="200"/>
      <c r="R280" s="200"/>
      <c r="S280" s="200"/>
      <c r="T280" s="20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5" t="s">
        <v>136</v>
      </c>
      <c r="AU280" s="195" t="s">
        <v>86</v>
      </c>
      <c r="AV280" s="14" t="s">
        <v>86</v>
      </c>
      <c r="AW280" s="14" t="s">
        <v>32</v>
      </c>
      <c r="AX280" s="14" t="s">
        <v>76</v>
      </c>
      <c r="AY280" s="195" t="s">
        <v>128</v>
      </c>
    </row>
    <row r="281" s="13" customFormat="1">
      <c r="A281" s="13"/>
      <c r="B281" s="186"/>
      <c r="C281" s="13"/>
      <c r="D281" s="187" t="s">
        <v>136</v>
      </c>
      <c r="E281" s="188" t="s">
        <v>1</v>
      </c>
      <c r="F281" s="189" t="s">
        <v>288</v>
      </c>
      <c r="G281" s="13"/>
      <c r="H281" s="188" t="s">
        <v>1</v>
      </c>
      <c r="I281" s="190"/>
      <c r="J281" s="13"/>
      <c r="K281" s="13"/>
      <c r="L281" s="186"/>
      <c r="M281" s="191"/>
      <c r="N281" s="192"/>
      <c r="O281" s="192"/>
      <c r="P281" s="192"/>
      <c r="Q281" s="192"/>
      <c r="R281" s="192"/>
      <c r="S281" s="192"/>
      <c r="T281" s="19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8" t="s">
        <v>136</v>
      </c>
      <c r="AU281" s="188" t="s">
        <v>86</v>
      </c>
      <c r="AV281" s="13" t="s">
        <v>84</v>
      </c>
      <c r="AW281" s="13" t="s">
        <v>32</v>
      </c>
      <c r="AX281" s="13" t="s">
        <v>76</v>
      </c>
      <c r="AY281" s="188" t="s">
        <v>128</v>
      </c>
    </row>
    <row r="282" s="14" customFormat="1">
      <c r="A282" s="14"/>
      <c r="B282" s="194"/>
      <c r="C282" s="14"/>
      <c r="D282" s="187" t="s">
        <v>136</v>
      </c>
      <c r="E282" s="195" t="s">
        <v>1</v>
      </c>
      <c r="F282" s="196" t="s">
        <v>84</v>
      </c>
      <c r="G282" s="14"/>
      <c r="H282" s="197">
        <v>1</v>
      </c>
      <c r="I282" s="198"/>
      <c r="J282" s="14"/>
      <c r="K282" s="14"/>
      <c r="L282" s="194"/>
      <c r="M282" s="199"/>
      <c r="N282" s="200"/>
      <c r="O282" s="200"/>
      <c r="P282" s="200"/>
      <c r="Q282" s="200"/>
      <c r="R282" s="200"/>
      <c r="S282" s="200"/>
      <c r="T282" s="20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5" t="s">
        <v>136</v>
      </c>
      <c r="AU282" s="195" t="s">
        <v>86</v>
      </c>
      <c r="AV282" s="14" t="s">
        <v>86</v>
      </c>
      <c r="AW282" s="14" t="s">
        <v>32</v>
      </c>
      <c r="AX282" s="14" t="s">
        <v>76</v>
      </c>
      <c r="AY282" s="195" t="s">
        <v>128</v>
      </c>
    </row>
    <row r="283" s="13" customFormat="1">
      <c r="A283" s="13"/>
      <c r="B283" s="186"/>
      <c r="C283" s="13"/>
      <c r="D283" s="187" t="s">
        <v>136</v>
      </c>
      <c r="E283" s="188" t="s">
        <v>1</v>
      </c>
      <c r="F283" s="189" t="s">
        <v>289</v>
      </c>
      <c r="G283" s="13"/>
      <c r="H283" s="188" t="s">
        <v>1</v>
      </c>
      <c r="I283" s="190"/>
      <c r="J283" s="13"/>
      <c r="K283" s="13"/>
      <c r="L283" s="186"/>
      <c r="M283" s="191"/>
      <c r="N283" s="192"/>
      <c r="O283" s="192"/>
      <c r="P283" s="192"/>
      <c r="Q283" s="192"/>
      <c r="R283" s="192"/>
      <c r="S283" s="192"/>
      <c r="T283" s="19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8" t="s">
        <v>136</v>
      </c>
      <c r="AU283" s="188" t="s">
        <v>86</v>
      </c>
      <c r="AV283" s="13" t="s">
        <v>84</v>
      </c>
      <c r="AW283" s="13" t="s">
        <v>32</v>
      </c>
      <c r="AX283" s="13" t="s">
        <v>76</v>
      </c>
      <c r="AY283" s="188" t="s">
        <v>128</v>
      </c>
    </row>
    <row r="284" s="14" customFormat="1">
      <c r="A284" s="14"/>
      <c r="B284" s="194"/>
      <c r="C284" s="14"/>
      <c r="D284" s="187" t="s">
        <v>136</v>
      </c>
      <c r="E284" s="195" t="s">
        <v>1</v>
      </c>
      <c r="F284" s="196" t="s">
        <v>134</v>
      </c>
      <c r="G284" s="14"/>
      <c r="H284" s="197">
        <v>4</v>
      </c>
      <c r="I284" s="198"/>
      <c r="J284" s="14"/>
      <c r="K284" s="14"/>
      <c r="L284" s="194"/>
      <c r="M284" s="199"/>
      <c r="N284" s="200"/>
      <c r="O284" s="200"/>
      <c r="P284" s="200"/>
      <c r="Q284" s="200"/>
      <c r="R284" s="200"/>
      <c r="S284" s="200"/>
      <c r="T284" s="20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5" t="s">
        <v>136</v>
      </c>
      <c r="AU284" s="195" t="s">
        <v>86</v>
      </c>
      <c r="AV284" s="14" t="s">
        <v>86</v>
      </c>
      <c r="AW284" s="14" t="s">
        <v>32</v>
      </c>
      <c r="AX284" s="14" t="s">
        <v>76</v>
      </c>
      <c r="AY284" s="195" t="s">
        <v>128</v>
      </c>
    </row>
    <row r="285" s="13" customFormat="1">
      <c r="A285" s="13"/>
      <c r="B285" s="186"/>
      <c r="C285" s="13"/>
      <c r="D285" s="187" t="s">
        <v>136</v>
      </c>
      <c r="E285" s="188" t="s">
        <v>1</v>
      </c>
      <c r="F285" s="189" t="s">
        <v>290</v>
      </c>
      <c r="G285" s="13"/>
      <c r="H285" s="188" t="s">
        <v>1</v>
      </c>
      <c r="I285" s="190"/>
      <c r="J285" s="13"/>
      <c r="K285" s="13"/>
      <c r="L285" s="186"/>
      <c r="M285" s="191"/>
      <c r="N285" s="192"/>
      <c r="O285" s="192"/>
      <c r="P285" s="192"/>
      <c r="Q285" s="192"/>
      <c r="R285" s="192"/>
      <c r="S285" s="192"/>
      <c r="T285" s="19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8" t="s">
        <v>136</v>
      </c>
      <c r="AU285" s="188" t="s">
        <v>86</v>
      </c>
      <c r="AV285" s="13" t="s">
        <v>84</v>
      </c>
      <c r="AW285" s="13" t="s">
        <v>32</v>
      </c>
      <c r="AX285" s="13" t="s">
        <v>76</v>
      </c>
      <c r="AY285" s="188" t="s">
        <v>128</v>
      </c>
    </row>
    <row r="286" s="14" customFormat="1">
      <c r="A286" s="14"/>
      <c r="B286" s="194"/>
      <c r="C286" s="14"/>
      <c r="D286" s="187" t="s">
        <v>136</v>
      </c>
      <c r="E286" s="195" t="s">
        <v>1</v>
      </c>
      <c r="F286" s="196" t="s">
        <v>149</v>
      </c>
      <c r="G286" s="14"/>
      <c r="H286" s="197">
        <v>3</v>
      </c>
      <c r="I286" s="198"/>
      <c r="J286" s="14"/>
      <c r="K286" s="14"/>
      <c r="L286" s="194"/>
      <c r="M286" s="199"/>
      <c r="N286" s="200"/>
      <c r="O286" s="200"/>
      <c r="P286" s="200"/>
      <c r="Q286" s="200"/>
      <c r="R286" s="200"/>
      <c r="S286" s="200"/>
      <c r="T286" s="20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5" t="s">
        <v>136</v>
      </c>
      <c r="AU286" s="195" t="s">
        <v>86</v>
      </c>
      <c r="AV286" s="14" t="s">
        <v>86</v>
      </c>
      <c r="AW286" s="14" t="s">
        <v>32</v>
      </c>
      <c r="AX286" s="14" t="s">
        <v>76</v>
      </c>
      <c r="AY286" s="195" t="s">
        <v>128</v>
      </c>
    </row>
    <row r="287" s="13" customFormat="1">
      <c r="A287" s="13"/>
      <c r="B287" s="186"/>
      <c r="C287" s="13"/>
      <c r="D287" s="187" t="s">
        <v>136</v>
      </c>
      <c r="E287" s="188" t="s">
        <v>1</v>
      </c>
      <c r="F287" s="189" t="s">
        <v>291</v>
      </c>
      <c r="G287" s="13"/>
      <c r="H287" s="188" t="s">
        <v>1</v>
      </c>
      <c r="I287" s="190"/>
      <c r="J287" s="13"/>
      <c r="K287" s="13"/>
      <c r="L287" s="186"/>
      <c r="M287" s="191"/>
      <c r="N287" s="192"/>
      <c r="O287" s="192"/>
      <c r="P287" s="192"/>
      <c r="Q287" s="192"/>
      <c r="R287" s="192"/>
      <c r="S287" s="192"/>
      <c r="T287" s="19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8" t="s">
        <v>136</v>
      </c>
      <c r="AU287" s="188" t="s">
        <v>86</v>
      </c>
      <c r="AV287" s="13" t="s">
        <v>84</v>
      </c>
      <c r="AW287" s="13" t="s">
        <v>32</v>
      </c>
      <c r="AX287" s="13" t="s">
        <v>76</v>
      </c>
      <c r="AY287" s="188" t="s">
        <v>128</v>
      </c>
    </row>
    <row r="288" s="14" customFormat="1">
      <c r="A288" s="14"/>
      <c r="B288" s="194"/>
      <c r="C288" s="14"/>
      <c r="D288" s="187" t="s">
        <v>136</v>
      </c>
      <c r="E288" s="195" t="s">
        <v>1</v>
      </c>
      <c r="F288" s="196" t="s">
        <v>84</v>
      </c>
      <c r="G288" s="14"/>
      <c r="H288" s="197">
        <v>1</v>
      </c>
      <c r="I288" s="198"/>
      <c r="J288" s="14"/>
      <c r="K288" s="14"/>
      <c r="L288" s="194"/>
      <c r="M288" s="199"/>
      <c r="N288" s="200"/>
      <c r="O288" s="200"/>
      <c r="P288" s="200"/>
      <c r="Q288" s="200"/>
      <c r="R288" s="200"/>
      <c r="S288" s="200"/>
      <c r="T288" s="20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5" t="s">
        <v>136</v>
      </c>
      <c r="AU288" s="195" t="s">
        <v>86</v>
      </c>
      <c r="AV288" s="14" t="s">
        <v>86</v>
      </c>
      <c r="AW288" s="14" t="s">
        <v>32</v>
      </c>
      <c r="AX288" s="14" t="s">
        <v>76</v>
      </c>
      <c r="AY288" s="195" t="s">
        <v>128</v>
      </c>
    </row>
    <row r="289" s="13" customFormat="1">
      <c r="A289" s="13"/>
      <c r="B289" s="186"/>
      <c r="C289" s="13"/>
      <c r="D289" s="187" t="s">
        <v>136</v>
      </c>
      <c r="E289" s="188" t="s">
        <v>1</v>
      </c>
      <c r="F289" s="189" t="s">
        <v>292</v>
      </c>
      <c r="G289" s="13"/>
      <c r="H289" s="188" t="s">
        <v>1</v>
      </c>
      <c r="I289" s="190"/>
      <c r="J289" s="13"/>
      <c r="K289" s="13"/>
      <c r="L289" s="186"/>
      <c r="M289" s="191"/>
      <c r="N289" s="192"/>
      <c r="O289" s="192"/>
      <c r="P289" s="192"/>
      <c r="Q289" s="192"/>
      <c r="R289" s="192"/>
      <c r="S289" s="192"/>
      <c r="T289" s="19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8" t="s">
        <v>136</v>
      </c>
      <c r="AU289" s="188" t="s">
        <v>86</v>
      </c>
      <c r="AV289" s="13" t="s">
        <v>84</v>
      </c>
      <c r="AW289" s="13" t="s">
        <v>32</v>
      </c>
      <c r="AX289" s="13" t="s">
        <v>76</v>
      </c>
      <c r="AY289" s="188" t="s">
        <v>128</v>
      </c>
    </row>
    <row r="290" s="14" customFormat="1">
      <c r="A290" s="14"/>
      <c r="B290" s="194"/>
      <c r="C290" s="14"/>
      <c r="D290" s="187" t="s">
        <v>136</v>
      </c>
      <c r="E290" s="195" t="s">
        <v>1</v>
      </c>
      <c r="F290" s="196" t="s">
        <v>84</v>
      </c>
      <c r="G290" s="14"/>
      <c r="H290" s="197">
        <v>1</v>
      </c>
      <c r="I290" s="198"/>
      <c r="J290" s="14"/>
      <c r="K290" s="14"/>
      <c r="L290" s="194"/>
      <c r="M290" s="199"/>
      <c r="N290" s="200"/>
      <c r="O290" s="200"/>
      <c r="P290" s="200"/>
      <c r="Q290" s="200"/>
      <c r="R290" s="200"/>
      <c r="S290" s="200"/>
      <c r="T290" s="20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5" t="s">
        <v>136</v>
      </c>
      <c r="AU290" s="195" t="s">
        <v>86</v>
      </c>
      <c r="AV290" s="14" t="s">
        <v>86</v>
      </c>
      <c r="AW290" s="14" t="s">
        <v>32</v>
      </c>
      <c r="AX290" s="14" t="s">
        <v>76</v>
      </c>
      <c r="AY290" s="195" t="s">
        <v>128</v>
      </c>
    </row>
    <row r="291" s="13" customFormat="1">
      <c r="A291" s="13"/>
      <c r="B291" s="186"/>
      <c r="C291" s="13"/>
      <c r="D291" s="187" t="s">
        <v>136</v>
      </c>
      <c r="E291" s="188" t="s">
        <v>1</v>
      </c>
      <c r="F291" s="189" t="s">
        <v>293</v>
      </c>
      <c r="G291" s="13"/>
      <c r="H291" s="188" t="s">
        <v>1</v>
      </c>
      <c r="I291" s="190"/>
      <c r="J291" s="13"/>
      <c r="K291" s="13"/>
      <c r="L291" s="186"/>
      <c r="M291" s="191"/>
      <c r="N291" s="192"/>
      <c r="O291" s="192"/>
      <c r="P291" s="192"/>
      <c r="Q291" s="192"/>
      <c r="R291" s="192"/>
      <c r="S291" s="192"/>
      <c r="T291" s="19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8" t="s">
        <v>136</v>
      </c>
      <c r="AU291" s="188" t="s">
        <v>86</v>
      </c>
      <c r="AV291" s="13" t="s">
        <v>84</v>
      </c>
      <c r="AW291" s="13" t="s">
        <v>32</v>
      </c>
      <c r="AX291" s="13" t="s">
        <v>76</v>
      </c>
      <c r="AY291" s="188" t="s">
        <v>128</v>
      </c>
    </row>
    <row r="292" s="14" customFormat="1">
      <c r="A292" s="14"/>
      <c r="B292" s="194"/>
      <c r="C292" s="14"/>
      <c r="D292" s="187" t="s">
        <v>136</v>
      </c>
      <c r="E292" s="195" t="s">
        <v>1</v>
      </c>
      <c r="F292" s="196" t="s">
        <v>84</v>
      </c>
      <c r="G292" s="14"/>
      <c r="H292" s="197">
        <v>1</v>
      </c>
      <c r="I292" s="198"/>
      <c r="J292" s="14"/>
      <c r="K292" s="14"/>
      <c r="L292" s="194"/>
      <c r="M292" s="199"/>
      <c r="N292" s="200"/>
      <c r="O292" s="200"/>
      <c r="P292" s="200"/>
      <c r="Q292" s="200"/>
      <c r="R292" s="200"/>
      <c r="S292" s="200"/>
      <c r="T292" s="20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95" t="s">
        <v>136</v>
      </c>
      <c r="AU292" s="195" t="s">
        <v>86</v>
      </c>
      <c r="AV292" s="14" t="s">
        <v>86</v>
      </c>
      <c r="AW292" s="14" t="s">
        <v>32</v>
      </c>
      <c r="AX292" s="14" t="s">
        <v>76</v>
      </c>
      <c r="AY292" s="195" t="s">
        <v>128</v>
      </c>
    </row>
    <row r="293" s="13" customFormat="1">
      <c r="A293" s="13"/>
      <c r="B293" s="186"/>
      <c r="C293" s="13"/>
      <c r="D293" s="187" t="s">
        <v>136</v>
      </c>
      <c r="E293" s="188" t="s">
        <v>1</v>
      </c>
      <c r="F293" s="189" t="s">
        <v>294</v>
      </c>
      <c r="G293" s="13"/>
      <c r="H293" s="188" t="s">
        <v>1</v>
      </c>
      <c r="I293" s="190"/>
      <c r="J293" s="13"/>
      <c r="K293" s="13"/>
      <c r="L293" s="186"/>
      <c r="M293" s="191"/>
      <c r="N293" s="192"/>
      <c r="O293" s="192"/>
      <c r="P293" s="192"/>
      <c r="Q293" s="192"/>
      <c r="R293" s="192"/>
      <c r="S293" s="192"/>
      <c r="T293" s="19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8" t="s">
        <v>136</v>
      </c>
      <c r="AU293" s="188" t="s">
        <v>86</v>
      </c>
      <c r="AV293" s="13" t="s">
        <v>84</v>
      </c>
      <c r="AW293" s="13" t="s">
        <v>32</v>
      </c>
      <c r="AX293" s="13" t="s">
        <v>76</v>
      </c>
      <c r="AY293" s="188" t="s">
        <v>128</v>
      </c>
    </row>
    <row r="294" s="14" customFormat="1">
      <c r="A294" s="14"/>
      <c r="B294" s="194"/>
      <c r="C294" s="14"/>
      <c r="D294" s="187" t="s">
        <v>136</v>
      </c>
      <c r="E294" s="195" t="s">
        <v>1</v>
      </c>
      <c r="F294" s="196" t="s">
        <v>84</v>
      </c>
      <c r="G294" s="14"/>
      <c r="H294" s="197">
        <v>1</v>
      </c>
      <c r="I294" s="198"/>
      <c r="J294" s="14"/>
      <c r="K294" s="14"/>
      <c r="L294" s="194"/>
      <c r="M294" s="199"/>
      <c r="N294" s="200"/>
      <c r="O294" s="200"/>
      <c r="P294" s="200"/>
      <c r="Q294" s="200"/>
      <c r="R294" s="200"/>
      <c r="S294" s="200"/>
      <c r="T294" s="20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5" t="s">
        <v>136</v>
      </c>
      <c r="AU294" s="195" t="s">
        <v>86</v>
      </c>
      <c r="AV294" s="14" t="s">
        <v>86</v>
      </c>
      <c r="AW294" s="14" t="s">
        <v>32</v>
      </c>
      <c r="AX294" s="14" t="s">
        <v>76</v>
      </c>
      <c r="AY294" s="195" t="s">
        <v>128</v>
      </c>
    </row>
    <row r="295" s="13" customFormat="1">
      <c r="A295" s="13"/>
      <c r="B295" s="186"/>
      <c r="C295" s="13"/>
      <c r="D295" s="187" t="s">
        <v>136</v>
      </c>
      <c r="E295" s="188" t="s">
        <v>1</v>
      </c>
      <c r="F295" s="189" t="s">
        <v>295</v>
      </c>
      <c r="G295" s="13"/>
      <c r="H295" s="188" t="s">
        <v>1</v>
      </c>
      <c r="I295" s="190"/>
      <c r="J295" s="13"/>
      <c r="K295" s="13"/>
      <c r="L295" s="186"/>
      <c r="M295" s="191"/>
      <c r="N295" s="192"/>
      <c r="O295" s="192"/>
      <c r="P295" s="192"/>
      <c r="Q295" s="192"/>
      <c r="R295" s="192"/>
      <c r="S295" s="192"/>
      <c r="T295" s="19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8" t="s">
        <v>136</v>
      </c>
      <c r="AU295" s="188" t="s">
        <v>86</v>
      </c>
      <c r="AV295" s="13" t="s">
        <v>84</v>
      </c>
      <c r="AW295" s="13" t="s">
        <v>32</v>
      </c>
      <c r="AX295" s="13" t="s">
        <v>76</v>
      </c>
      <c r="AY295" s="188" t="s">
        <v>128</v>
      </c>
    </row>
    <row r="296" s="14" customFormat="1">
      <c r="A296" s="14"/>
      <c r="B296" s="194"/>
      <c r="C296" s="14"/>
      <c r="D296" s="187" t="s">
        <v>136</v>
      </c>
      <c r="E296" s="195" t="s">
        <v>1</v>
      </c>
      <c r="F296" s="196" t="s">
        <v>84</v>
      </c>
      <c r="G296" s="14"/>
      <c r="H296" s="197">
        <v>1</v>
      </c>
      <c r="I296" s="198"/>
      <c r="J296" s="14"/>
      <c r="K296" s="14"/>
      <c r="L296" s="194"/>
      <c r="M296" s="199"/>
      <c r="N296" s="200"/>
      <c r="O296" s="200"/>
      <c r="P296" s="200"/>
      <c r="Q296" s="200"/>
      <c r="R296" s="200"/>
      <c r="S296" s="200"/>
      <c r="T296" s="20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5" t="s">
        <v>136</v>
      </c>
      <c r="AU296" s="195" t="s">
        <v>86</v>
      </c>
      <c r="AV296" s="14" t="s">
        <v>86</v>
      </c>
      <c r="AW296" s="14" t="s">
        <v>32</v>
      </c>
      <c r="AX296" s="14" t="s">
        <v>76</v>
      </c>
      <c r="AY296" s="195" t="s">
        <v>128</v>
      </c>
    </row>
    <row r="297" s="13" customFormat="1">
      <c r="A297" s="13"/>
      <c r="B297" s="186"/>
      <c r="C297" s="13"/>
      <c r="D297" s="187" t="s">
        <v>136</v>
      </c>
      <c r="E297" s="188" t="s">
        <v>1</v>
      </c>
      <c r="F297" s="189" t="s">
        <v>296</v>
      </c>
      <c r="G297" s="13"/>
      <c r="H297" s="188" t="s">
        <v>1</v>
      </c>
      <c r="I297" s="190"/>
      <c r="J297" s="13"/>
      <c r="K297" s="13"/>
      <c r="L297" s="186"/>
      <c r="M297" s="191"/>
      <c r="N297" s="192"/>
      <c r="O297" s="192"/>
      <c r="P297" s="192"/>
      <c r="Q297" s="192"/>
      <c r="R297" s="192"/>
      <c r="S297" s="192"/>
      <c r="T297" s="19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88" t="s">
        <v>136</v>
      </c>
      <c r="AU297" s="188" t="s">
        <v>86</v>
      </c>
      <c r="AV297" s="13" t="s">
        <v>84</v>
      </c>
      <c r="AW297" s="13" t="s">
        <v>32</v>
      </c>
      <c r="AX297" s="13" t="s">
        <v>76</v>
      </c>
      <c r="AY297" s="188" t="s">
        <v>128</v>
      </c>
    </row>
    <row r="298" s="14" customFormat="1">
      <c r="A298" s="14"/>
      <c r="B298" s="194"/>
      <c r="C298" s="14"/>
      <c r="D298" s="187" t="s">
        <v>136</v>
      </c>
      <c r="E298" s="195" t="s">
        <v>1</v>
      </c>
      <c r="F298" s="196" t="s">
        <v>86</v>
      </c>
      <c r="G298" s="14"/>
      <c r="H298" s="197">
        <v>2</v>
      </c>
      <c r="I298" s="198"/>
      <c r="J298" s="14"/>
      <c r="K298" s="14"/>
      <c r="L298" s="194"/>
      <c r="M298" s="199"/>
      <c r="N298" s="200"/>
      <c r="O298" s="200"/>
      <c r="P298" s="200"/>
      <c r="Q298" s="200"/>
      <c r="R298" s="200"/>
      <c r="S298" s="200"/>
      <c r="T298" s="20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5" t="s">
        <v>136</v>
      </c>
      <c r="AU298" s="195" t="s">
        <v>86</v>
      </c>
      <c r="AV298" s="14" t="s">
        <v>86</v>
      </c>
      <c r="AW298" s="14" t="s">
        <v>32</v>
      </c>
      <c r="AX298" s="14" t="s">
        <v>76</v>
      </c>
      <c r="AY298" s="195" t="s">
        <v>128</v>
      </c>
    </row>
    <row r="299" s="13" customFormat="1">
      <c r="A299" s="13"/>
      <c r="B299" s="186"/>
      <c r="C299" s="13"/>
      <c r="D299" s="187" t="s">
        <v>136</v>
      </c>
      <c r="E299" s="188" t="s">
        <v>1</v>
      </c>
      <c r="F299" s="189" t="s">
        <v>297</v>
      </c>
      <c r="G299" s="13"/>
      <c r="H299" s="188" t="s">
        <v>1</v>
      </c>
      <c r="I299" s="190"/>
      <c r="J299" s="13"/>
      <c r="K299" s="13"/>
      <c r="L299" s="186"/>
      <c r="M299" s="191"/>
      <c r="N299" s="192"/>
      <c r="O299" s="192"/>
      <c r="P299" s="192"/>
      <c r="Q299" s="192"/>
      <c r="R299" s="192"/>
      <c r="S299" s="192"/>
      <c r="T299" s="19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8" t="s">
        <v>136</v>
      </c>
      <c r="AU299" s="188" t="s">
        <v>86</v>
      </c>
      <c r="AV299" s="13" t="s">
        <v>84</v>
      </c>
      <c r="AW299" s="13" t="s">
        <v>32</v>
      </c>
      <c r="AX299" s="13" t="s">
        <v>76</v>
      </c>
      <c r="AY299" s="188" t="s">
        <v>128</v>
      </c>
    </row>
    <row r="300" s="14" customFormat="1">
      <c r="A300" s="14"/>
      <c r="B300" s="194"/>
      <c r="C300" s="14"/>
      <c r="D300" s="187" t="s">
        <v>136</v>
      </c>
      <c r="E300" s="195" t="s">
        <v>1</v>
      </c>
      <c r="F300" s="196" t="s">
        <v>84</v>
      </c>
      <c r="G300" s="14"/>
      <c r="H300" s="197">
        <v>1</v>
      </c>
      <c r="I300" s="198"/>
      <c r="J300" s="14"/>
      <c r="K300" s="14"/>
      <c r="L300" s="194"/>
      <c r="M300" s="199"/>
      <c r="N300" s="200"/>
      <c r="O300" s="200"/>
      <c r="P300" s="200"/>
      <c r="Q300" s="200"/>
      <c r="R300" s="200"/>
      <c r="S300" s="200"/>
      <c r="T300" s="20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5" t="s">
        <v>136</v>
      </c>
      <c r="AU300" s="195" t="s">
        <v>86</v>
      </c>
      <c r="AV300" s="14" t="s">
        <v>86</v>
      </c>
      <c r="AW300" s="14" t="s">
        <v>32</v>
      </c>
      <c r="AX300" s="14" t="s">
        <v>76</v>
      </c>
      <c r="AY300" s="195" t="s">
        <v>128</v>
      </c>
    </row>
    <row r="301" s="13" customFormat="1">
      <c r="A301" s="13"/>
      <c r="B301" s="186"/>
      <c r="C301" s="13"/>
      <c r="D301" s="187" t="s">
        <v>136</v>
      </c>
      <c r="E301" s="188" t="s">
        <v>1</v>
      </c>
      <c r="F301" s="189" t="s">
        <v>298</v>
      </c>
      <c r="G301" s="13"/>
      <c r="H301" s="188" t="s">
        <v>1</v>
      </c>
      <c r="I301" s="190"/>
      <c r="J301" s="13"/>
      <c r="K301" s="13"/>
      <c r="L301" s="186"/>
      <c r="M301" s="191"/>
      <c r="N301" s="192"/>
      <c r="O301" s="192"/>
      <c r="P301" s="192"/>
      <c r="Q301" s="192"/>
      <c r="R301" s="192"/>
      <c r="S301" s="192"/>
      <c r="T301" s="19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8" t="s">
        <v>136</v>
      </c>
      <c r="AU301" s="188" t="s">
        <v>86</v>
      </c>
      <c r="AV301" s="13" t="s">
        <v>84</v>
      </c>
      <c r="AW301" s="13" t="s">
        <v>32</v>
      </c>
      <c r="AX301" s="13" t="s">
        <v>76</v>
      </c>
      <c r="AY301" s="188" t="s">
        <v>128</v>
      </c>
    </row>
    <row r="302" s="14" customFormat="1">
      <c r="A302" s="14"/>
      <c r="B302" s="194"/>
      <c r="C302" s="14"/>
      <c r="D302" s="187" t="s">
        <v>136</v>
      </c>
      <c r="E302" s="195" t="s">
        <v>1</v>
      </c>
      <c r="F302" s="196" t="s">
        <v>221</v>
      </c>
      <c r="G302" s="14"/>
      <c r="H302" s="197">
        <v>15</v>
      </c>
      <c r="I302" s="198"/>
      <c r="J302" s="14"/>
      <c r="K302" s="14"/>
      <c r="L302" s="194"/>
      <c r="M302" s="199"/>
      <c r="N302" s="200"/>
      <c r="O302" s="200"/>
      <c r="P302" s="200"/>
      <c r="Q302" s="200"/>
      <c r="R302" s="200"/>
      <c r="S302" s="200"/>
      <c r="T302" s="20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195" t="s">
        <v>136</v>
      </c>
      <c r="AU302" s="195" t="s">
        <v>86</v>
      </c>
      <c r="AV302" s="14" t="s">
        <v>86</v>
      </c>
      <c r="AW302" s="14" t="s">
        <v>32</v>
      </c>
      <c r="AX302" s="14" t="s">
        <v>76</v>
      </c>
      <c r="AY302" s="195" t="s">
        <v>128</v>
      </c>
    </row>
    <row r="303" s="13" customFormat="1">
      <c r="A303" s="13"/>
      <c r="B303" s="186"/>
      <c r="C303" s="13"/>
      <c r="D303" s="187" t="s">
        <v>136</v>
      </c>
      <c r="E303" s="188" t="s">
        <v>1</v>
      </c>
      <c r="F303" s="189" t="s">
        <v>299</v>
      </c>
      <c r="G303" s="13"/>
      <c r="H303" s="188" t="s">
        <v>1</v>
      </c>
      <c r="I303" s="190"/>
      <c r="J303" s="13"/>
      <c r="K303" s="13"/>
      <c r="L303" s="186"/>
      <c r="M303" s="191"/>
      <c r="N303" s="192"/>
      <c r="O303" s="192"/>
      <c r="P303" s="192"/>
      <c r="Q303" s="192"/>
      <c r="R303" s="192"/>
      <c r="S303" s="192"/>
      <c r="T303" s="19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8" t="s">
        <v>136</v>
      </c>
      <c r="AU303" s="188" t="s">
        <v>86</v>
      </c>
      <c r="AV303" s="13" t="s">
        <v>84</v>
      </c>
      <c r="AW303" s="13" t="s">
        <v>32</v>
      </c>
      <c r="AX303" s="13" t="s">
        <v>76</v>
      </c>
      <c r="AY303" s="188" t="s">
        <v>128</v>
      </c>
    </row>
    <row r="304" s="14" customFormat="1">
      <c r="A304" s="14"/>
      <c r="B304" s="194"/>
      <c r="C304" s="14"/>
      <c r="D304" s="187" t="s">
        <v>136</v>
      </c>
      <c r="E304" s="195" t="s">
        <v>1</v>
      </c>
      <c r="F304" s="196" t="s">
        <v>84</v>
      </c>
      <c r="G304" s="14"/>
      <c r="H304" s="197">
        <v>1</v>
      </c>
      <c r="I304" s="198"/>
      <c r="J304" s="14"/>
      <c r="K304" s="14"/>
      <c r="L304" s="194"/>
      <c r="M304" s="199"/>
      <c r="N304" s="200"/>
      <c r="O304" s="200"/>
      <c r="P304" s="200"/>
      <c r="Q304" s="200"/>
      <c r="R304" s="200"/>
      <c r="S304" s="200"/>
      <c r="T304" s="20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195" t="s">
        <v>136</v>
      </c>
      <c r="AU304" s="195" t="s">
        <v>86</v>
      </c>
      <c r="AV304" s="14" t="s">
        <v>86</v>
      </c>
      <c r="AW304" s="14" t="s">
        <v>32</v>
      </c>
      <c r="AX304" s="14" t="s">
        <v>76</v>
      </c>
      <c r="AY304" s="195" t="s">
        <v>128</v>
      </c>
    </row>
    <row r="305" s="13" customFormat="1">
      <c r="A305" s="13"/>
      <c r="B305" s="186"/>
      <c r="C305" s="13"/>
      <c r="D305" s="187" t="s">
        <v>136</v>
      </c>
      <c r="E305" s="188" t="s">
        <v>1</v>
      </c>
      <c r="F305" s="189" t="s">
        <v>300</v>
      </c>
      <c r="G305" s="13"/>
      <c r="H305" s="188" t="s">
        <v>1</v>
      </c>
      <c r="I305" s="190"/>
      <c r="J305" s="13"/>
      <c r="K305" s="13"/>
      <c r="L305" s="186"/>
      <c r="M305" s="191"/>
      <c r="N305" s="192"/>
      <c r="O305" s="192"/>
      <c r="P305" s="192"/>
      <c r="Q305" s="192"/>
      <c r="R305" s="192"/>
      <c r="S305" s="192"/>
      <c r="T305" s="19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8" t="s">
        <v>136</v>
      </c>
      <c r="AU305" s="188" t="s">
        <v>86</v>
      </c>
      <c r="AV305" s="13" t="s">
        <v>84</v>
      </c>
      <c r="AW305" s="13" t="s">
        <v>32</v>
      </c>
      <c r="AX305" s="13" t="s">
        <v>76</v>
      </c>
      <c r="AY305" s="188" t="s">
        <v>128</v>
      </c>
    </row>
    <row r="306" s="14" customFormat="1">
      <c r="A306" s="14"/>
      <c r="B306" s="194"/>
      <c r="C306" s="14"/>
      <c r="D306" s="187" t="s">
        <v>136</v>
      </c>
      <c r="E306" s="195" t="s">
        <v>1</v>
      </c>
      <c r="F306" s="196" t="s">
        <v>134</v>
      </c>
      <c r="G306" s="14"/>
      <c r="H306" s="197">
        <v>4</v>
      </c>
      <c r="I306" s="198"/>
      <c r="J306" s="14"/>
      <c r="K306" s="14"/>
      <c r="L306" s="194"/>
      <c r="M306" s="199"/>
      <c r="N306" s="200"/>
      <c r="O306" s="200"/>
      <c r="P306" s="200"/>
      <c r="Q306" s="200"/>
      <c r="R306" s="200"/>
      <c r="S306" s="200"/>
      <c r="T306" s="20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95" t="s">
        <v>136</v>
      </c>
      <c r="AU306" s="195" t="s">
        <v>86</v>
      </c>
      <c r="AV306" s="14" t="s">
        <v>86</v>
      </c>
      <c r="AW306" s="14" t="s">
        <v>32</v>
      </c>
      <c r="AX306" s="14" t="s">
        <v>76</v>
      </c>
      <c r="AY306" s="195" t="s">
        <v>128</v>
      </c>
    </row>
    <row r="307" s="13" customFormat="1">
      <c r="A307" s="13"/>
      <c r="B307" s="186"/>
      <c r="C307" s="13"/>
      <c r="D307" s="187" t="s">
        <v>136</v>
      </c>
      <c r="E307" s="188" t="s">
        <v>1</v>
      </c>
      <c r="F307" s="189" t="s">
        <v>301</v>
      </c>
      <c r="G307" s="13"/>
      <c r="H307" s="188" t="s">
        <v>1</v>
      </c>
      <c r="I307" s="190"/>
      <c r="J307" s="13"/>
      <c r="K307" s="13"/>
      <c r="L307" s="186"/>
      <c r="M307" s="191"/>
      <c r="N307" s="192"/>
      <c r="O307" s="192"/>
      <c r="P307" s="192"/>
      <c r="Q307" s="192"/>
      <c r="R307" s="192"/>
      <c r="S307" s="192"/>
      <c r="T307" s="19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8" t="s">
        <v>136</v>
      </c>
      <c r="AU307" s="188" t="s">
        <v>86</v>
      </c>
      <c r="AV307" s="13" t="s">
        <v>84</v>
      </c>
      <c r="AW307" s="13" t="s">
        <v>32</v>
      </c>
      <c r="AX307" s="13" t="s">
        <v>76</v>
      </c>
      <c r="AY307" s="188" t="s">
        <v>128</v>
      </c>
    </row>
    <row r="308" s="14" customFormat="1">
      <c r="A308" s="14"/>
      <c r="B308" s="194"/>
      <c r="C308" s="14"/>
      <c r="D308" s="187" t="s">
        <v>136</v>
      </c>
      <c r="E308" s="195" t="s">
        <v>1</v>
      </c>
      <c r="F308" s="196" t="s">
        <v>149</v>
      </c>
      <c r="G308" s="14"/>
      <c r="H308" s="197">
        <v>3</v>
      </c>
      <c r="I308" s="198"/>
      <c r="J308" s="14"/>
      <c r="K308" s="14"/>
      <c r="L308" s="194"/>
      <c r="M308" s="199"/>
      <c r="N308" s="200"/>
      <c r="O308" s="200"/>
      <c r="P308" s="200"/>
      <c r="Q308" s="200"/>
      <c r="R308" s="200"/>
      <c r="S308" s="200"/>
      <c r="T308" s="20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95" t="s">
        <v>136</v>
      </c>
      <c r="AU308" s="195" t="s">
        <v>86</v>
      </c>
      <c r="AV308" s="14" t="s">
        <v>86</v>
      </c>
      <c r="AW308" s="14" t="s">
        <v>32</v>
      </c>
      <c r="AX308" s="14" t="s">
        <v>76</v>
      </c>
      <c r="AY308" s="195" t="s">
        <v>128</v>
      </c>
    </row>
    <row r="309" s="13" customFormat="1">
      <c r="A309" s="13"/>
      <c r="B309" s="186"/>
      <c r="C309" s="13"/>
      <c r="D309" s="187" t="s">
        <v>136</v>
      </c>
      <c r="E309" s="188" t="s">
        <v>1</v>
      </c>
      <c r="F309" s="189" t="s">
        <v>302</v>
      </c>
      <c r="G309" s="13"/>
      <c r="H309" s="188" t="s">
        <v>1</v>
      </c>
      <c r="I309" s="190"/>
      <c r="J309" s="13"/>
      <c r="K309" s="13"/>
      <c r="L309" s="186"/>
      <c r="M309" s="191"/>
      <c r="N309" s="192"/>
      <c r="O309" s="192"/>
      <c r="P309" s="192"/>
      <c r="Q309" s="192"/>
      <c r="R309" s="192"/>
      <c r="S309" s="192"/>
      <c r="T309" s="19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8" t="s">
        <v>136</v>
      </c>
      <c r="AU309" s="188" t="s">
        <v>86</v>
      </c>
      <c r="AV309" s="13" t="s">
        <v>84</v>
      </c>
      <c r="AW309" s="13" t="s">
        <v>32</v>
      </c>
      <c r="AX309" s="13" t="s">
        <v>76</v>
      </c>
      <c r="AY309" s="188" t="s">
        <v>128</v>
      </c>
    </row>
    <row r="310" s="14" customFormat="1">
      <c r="A310" s="14"/>
      <c r="B310" s="194"/>
      <c r="C310" s="14"/>
      <c r="D310" s="187" t="s">
        <v>136</v>
      </c>
      <c r="E310" s="195" t="s">
        <v>1</v>
      </c>
      <c r="F310" s="196" t="s">
        <v>84</v>
      </c>
      <c r="G310" s="14"/>
      <c r="H310" s="197">
        <v>1</v>
      </c>
      <c r="I310" s="198"/>
      <c r="J310" s="14"/>
      <c r="K310" s="14"/>
      <c r="L310" s="194"/>
      <c r="M310" s="199"/>
      <c r="N310" s="200"/>
      <c r="O310" s="200"/>
      <c r="P310" s="200"/>
      <c r="Q310" s="200"/>
      <c r="R310" s="200"/>
      <c r="S310" s="200"/>
      <c r="T310" s="20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5" t="s">
        <v>136</v>
      </c>
      <c r="AU310" s="195" t="s">
        <v>86</v>
      </c>
      <c r="AV310" s="14" t="s">
        <v>86</v>
      </c>
      <c r="AW310" s="14" t="s">
        <v>32</v>
      </c>
      <c r="AX310" s="14" t="s">
        <v>76</v>
      </c>
      <c r="AY310" s="195" t="s">
        <v>128</v>
      </c>
    </row>
    <row r="311" s="13" customFormat="1">
      <c r="A311" s="13"/>
      <c r="B311" s="186"/>
      <c r="C311" s="13"/>
      <c r="D311" s="187" t="s">
        <v>136</v>
      </c>
      <c r="E311" s="188" t="s">
        <v>1</v>
      </c>
      <c r="F311" s="189" t="s">
        <v>303</v>
      </c>
      <c r="G311" s="13"/>
      <c r="H311" s="188" t="s">
        <v>1</v>
      </c>
      <c r="I311" s="190"/>
      <c r="J311" s="13"/>
      <c r="K311" s="13"/>
      <c r="L311" s="186"/>
      <c r="M311" s="191"/>
      <c r="N311" s="192"/>
      <c r="O311" s="192"/>
      <c r="P311" s="192"/>
      <c r="Q311" s="192"/>
      <c r="R311" s="192"/>
      <c r="S311" s="192"/>
      <c r="T311" s="19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8" t="s">
        <v>136</v>
      </c>
      <c r="AU311" s="188" t="s">
        <v>86</v>
      </c>
      <c r="AV311" s="13" t="s">
        <v>84</v>
      </c>
      <c r="AW311" s="13" t="s">
        <v>32</v>
      </c>
      <c r="AX311" s="13" t="s">
        <v>76</v>
      </c>
      <c r="AY311" s="188" t="s">
        <v>128</v>
      </c>
    </row>
    <row r="312" s="14" customFormat="1">
      <c r="A312" s="14"/>
      <c r="B312" s="194"/>
      <c r="C312" s="14"/>
      <c r="D312" s="187" t="s">
        <v>136</v>
      </c>
      <c r="E312" s="195" t="s">
        <v>1</v>
      </c>
      <c r="F312" s="196" t="s">
        <v>304</v>
      </c>
      <c r="G312" s="14"/>
      <c r="H312" s="197">
        <v>46</v>
      </c>
      <c r="I312" s="198"/>
      <c r="J312" s="14"/>
      <c r="K312" s="14"/>
      <c r="L312" s="194"/>
      <c r="M312" s="199"/>
      <c r="N312" s="200"/>
      <c r="O312" s="200"/>
      <c r="P312" s="200"/>
      <c r="Q312" s="200"/>
      <c r="R312" s="200"/>
      <c r="S312" s="200"/>
      <c r="T312" s="20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195" t="s">
        <v>136</v>
      </c>
      <c r="AU312" s="195" t="s">
        <v>86</v>
      </c>
      <c r="AV312" s="14" t="s">
        <v>86</v>
      </c>
      <c r="AW312" s="14" t="s">
        <v>32</v>
      </c>
      <c r="AX312" s="14" t="s">
        <v>76</v>
      </c>
      <c r="AY312" s="195" t="s">
        <v>128</v>
      </c>
    </row>
    <row r="313" s="13" customFormat="1">
      <c r="A313" s="13"/>
      <c r="B313" s="186"/>
      <c r="C313" s="13"/>
      <c r="D313" s="187" t="s">
        <v>136</v>
      </c>
      <c r="E313" s="188" t="s">
        <v>1</v>
      </c>
      <c r="F313" s="189" t="s">
        <v>305</v>
      </c>
      <c r="G313" s="13"/>
      <c r="H313" s="188" t="s">
        <v>1</v>
      </c>
      <c r="I313" s="190"/>
      <c r="J313" s="13"/>
      <c r="K313" s="13"/>
      <c r="L313" s="186"/>
      <c r="M313" s="191"/>
      <c r="N313" s="192"/>
      <c r="O313" s="192"/>
      <c r="P313" s="192"/>
      <c r="Q313" s="192"/>
      <c r="R313" s="192"/>
      <c r="S313" s="192"/>
      <c r="T313" s="19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88" t="s">
        <v>136</v>
      </c>
      <c r="AU313" s="188" t="s">
        <v>86</v>
      </c>
      <c r="AV313" s="13" t="s">
        <v>84</v>
      </c>
      <c r="AW313" s="13" t="s">
        <v>32</v>
      </c>
      <c r="AX313" s="13" t="s">
        <v>76</v>
      </c>
      <c r="AY313" s="188" t="s">
        <v>128</v>
      </c>
    </row>
    <row r="314" s="14" customFormat="1">
      <c r="A314" s="14"/>
      <c r="B314" s="194"/>
      <c r="C314" s="14"/>
      <c r="D314" s="187" t="s">
        <v>136</v>
      </c>
      <c r="E314" s="195" t="s">
        <v>1</v>
      </c>
      <c r="F314" s="196" t="s">
        <v>84</v>
      </c>
      <c r="G314" s="14"/>
      <c r="H314" s="197">
        <v>1</v>
      </c>
      <c r="I314" s="198"/>
      <c r="J314" s="14"/>
      <c r="K314" s="14"/>
      <c r="L314" s="194"/>
      <c r="M314" s="199"/>
      <c r="N314" s="200"/>
      <c r="O314" s="200"/>
      <c r="P314" s="200"/>
      <c r="Q314" s="200"/>
      <c r="R314" s="200"/>
      <c r="S314" s="200"/>
      <c r="T314" s="20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95" t="s">
        <v>136</v>
      </c>
      <c r="AU314" s="195" t="s">
        <v>86</v>
      </c>
      <c r="AV314" s="14" t="s">
        <v>86</v>
      </c>
      <c r="AW314" s="14" t="s">
        <v>32</v>
      </c>
      <c r="AX314" s="14" t="s">
        <v>76</v>
      </c>
      <c r="AY314" s="195" t="s">
        <v>128</v>
      </c>
    </row>
    <row r="315" s="13" customFormat="1">
      <c r="A315" s="13"/>
      <c r="B315" s="186"/>
      <c r="C315" s="13"/>
      <c r="D315" s="187" t="s">
        <v>136</v>
      </c>
      <c r="E315" s="188" t="s">
        <v>1</v>
      </c>
      <c r="F315" s="189" t="s">
        <v>306</v>
      </c>
      <c r="G315" s="13"/>
      <c r="H315" s="188" t="s">
        <v>1</v>
      </c>
      <c r="I315" s="190"/>
      <c r="J315" s="13"/>
      <c r="K315" s="13"/>
      <c r="L315" s="186"/>
      <c r="M315" s="191"/>
      <c r="N315" s="192"/>
      <c r="O315" s="192"/>
      <c r="P315" s="192"/>
      <c r="Q315" s="192"/>
      <c r="R315" s="192"/>
      <c r="S315" s="192"/>
      <c r="T315" s="19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88" t="s">
        <v>136</v>
      </c>
      <c r="AU315" s="188" t="s">
        <v>86</v>
      </c>
      <c r="AV315" s="13" t="s">
        <v>84</v>
      </c>
      <c r="AW315" s="13" t="s">
        <v>32</v>
      </c>
      <c r="AX315" s="13" t="s">
        <v>76</v>
      </c>
      <c r="AY315" s="188" t="s">
        <v>128</v>
      </c>
    </row>
    <row r="316" s="14" customFormat="1">
      <c r="A316" s="14"/>
      <c r="B316" s="194"/>
      <c r="C316" s="14"/>
      <c r="D316" s="187" t="s">
        <v>136</v>
      </c>
      <c r="E316" s="195" t="s">
        <v>1</v>
      </c>
      <c r="F316" s="196" t="s">
        <v>86</v>
      </c>
      <c r="G316" s="14"/>
      <c r="H316" s="197">
        <v>2</v>
      </c>
      <c r="I316" s="198"/>
      <c r="J316" s="14"/>
      <c r="K316" s="14"/>
      <c r="L316" s="194"/>
      <c r="M316" s="199"/>
      <c r="N316" s="200"/>
      <c r="O316" s="200"/>
      <c r="P316" s="200"/>
      <c r="Q316" s="200"/>
      <c r="R316" s="200"/>
      <c r="S316" s="200"/>
      <c r="T316" s="20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195" t="s">
        <v>136</v>
      </c>
      <c r="AU316" s="195" t="s">
        <v>86</v>
      </c>
      <c r="AV316" s="14" t="s">
        <v>86</v>
      </c>
      <c r="AW316" s="14" t="s">
        <v>32</v>
      </c>
      <c r="AX316" s="14" t="s">
        <v>76</v>
      </c>
      <c r="AY316" s="195" t="s">
        <v>128</v>
      </c>
    </row>
    <row r="317" s="13" customFormat="1">
      <c r="A317" s="13"/>
      <c r="B317" s="186"/>
      <c r="C317" s="13"/>
      <c r="D317" s="187" t="s">
        <v>136</v>
      </c>
      <c r="E317" s="188" t="s">
        <v>1</v>
      </c>
      <c r="F317" s="189" t="s">
        <v>307</v>
      </c>
      <c r="G317" s="13"/>
      <c r="H317" s="188" t="s">
        <v>1</v>
      </c>
      <c r="I317" s="190"/>
      <c r="J317" s="13"/>
      <c r="K317" s="13"/>
      <c r="L317" s="186"/>
      <c r="M317" s="191"/>
      <c r="N317" s="192"/>
      <c r="O317" s="192"/>
      <c r="P317" s="192"/>
      <c r="Q317" s="192"/>
      <c r="R317" s="192"/>
      <c r="S317" s="192"/>
      <c r="T317" s="19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8" t="s">
        <v>136</v>
      </c>
      <c r="AU317" s="188" t="s">
        <v>86</v>
      </c>
      <c r="AV317" s="13" t="s">
        <v>84</v>
      </c>
      <c r="AW317" s="13" t="s">
        <v>32</v>
      </c>
      <c r="AX317" s="13" t="s">
        <v>76</v>
      </c>
      <c r="AY317" s="188" t="s">
        <v>128</v>
      </c>
    </row>
    <row r="318" s="14" customFormat="1">
      <c r="A318" s="14"/>
      <c r="B318" s="194"/>
      <c r="C318" s="14"/>
      <c r="D318" s="187" t="s">
        <v>136</v>
      </c>
      <c r="E318" s="195" t="s">
        <v>1</v>
      </c>
      <c r="F318" s="196" t="s">
        <v>86</v>
      </c>
      <c r="G318" s="14"/>
      <c r="H318" s="197">
        <v>2</v>
      </c>
      <c r="I318" s="198"/>
      <c r="J318" s="14"/>
      <c r="K318" s="14"/>
      <c r="L318" s="194"/>
      <c r="M318" s="199"/>
      <c r="N318" s="200"/>
      <c r="O318" s="200"/>
      <c r="P318" s="200"/>
      <c r="Q318" s="200"/>
      <c r="R318" s="200"/>
      <c r="S318" s="200"/>
      <c r="T318" s="20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195" t="s">
        <v>136</v>
      </c>
      <c r="AU318" s="195" t="s">
        <v>86</v>
      </c>
      <c r="AV318" s="14" t="s">
        <v>86</v>
      </c>
      <c r="AW318" s="14" t="s">
        <v>32</v>
      </c>
      <c r="AX318" s="14" t="s">
        <v>76</v>
      </c>
      <c r="AY318" s="195" t="s">
        <v>128</v>
      </c>
    </row>
    <row r="319" s="13" customFormat="1">
      <c r="A319" s="13"/>
      <c r="B319" s="186"/>
      <c r="C319" s="13"/>
      <c r="D319" s="187" t="s">
        <v>136</v>
      </c>
      <c r="E319" s="188" t="s">
        <v>1</v>
      </c>
      <c r="F319" s="189" t="s">
        <v>308</v>
      </c>
      <c r="G319" s="13"/>
      <c r="H319" s="188" t="s">
        <v>1</v>
      </c>
      <c r="I319" s="190"/>
      <c r="J319" s="13"/>
      <c r="K319" s="13"/>
      <c r="L319" s="186"/>
      <c r="M319" s="191"/>
      <c r="N319" s="192"/>
      <c r="O319" s="192"/>
      <c r="P319" s="192"/>
      <c r="Q319" s="192"/>
      <c r="R319" s="192"/>
      <c r="S319" s="192"/>
      <c r="T319" s="19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8" t="s">
        <v>136</v>
      </c>
      <c r="AU319" s="188" t="s">
        <v>86</v>
      </c>
      <c r="AV319" s="13" t="s">
        <v>84</v>
      </c>
      <c r="AW319" s="13" t="s">
        <v>32</v>
      </c>
      <c r="AX319" s="13" t="s">
        <v>76</v>
      </c>
      <c r="AY319" s="188" t="s">
        <v>128</v>
      </c>
    </row>
    <row r="320" s="14" customFormat="1">
      <c r="A320" s="14"/>
      <c r="B320" s="194"/>
      <c r="C320" s="14"/>
      <c r="D320" s="187" t="s">
        <v>136</v>
      </c>
      <c r="E320" s="195" t="s">
        <v>1</v>
      </c>
      <c r="F320" s="196" t="s">
        <v>84</v>
      </c>
      <c r="G320" s="14"/>
      <c r="H320" s="197">
        <v>1</v>
      </c>
      <c r="I320" s="198"/>
      <c r="J320" s="14"/>
      <c r="K320" s="14"/>
      <c r="L320" s="194"/>
      <c r="M320" s="199"/>
      <c r="N320" s="200"/>
      <c r="O320" s="200"/>
      <c r="P320" s="200"/>
      <c r="Q320" s="200"/>
      <c r="R320" s="200"/>
      <c r="S320" s="200"/>
      <c r="T320" s="20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195" t="s">
        <v>136</v>
      </c>
      <c r="AU320" s="195" t="s">
        <v>86</v>
      </c>
      <c r="AV320" s="14" t="s">
        <v>86</v>
      </c>
      <c r="AW320" s="14" t="s">
        <v>32</v>
      </c>
      <c r="AX320" s="14" t="s">
        <v>76</v>
      </c>
      <c r="AY320" s="195" t="s">
        <v>128</v>
      </c>
    </row>
    <row r="321" s="15" customFormat="1">
      <c r="A321" s="15"/>
      <c r="B321" s="202"/>
      <c r="C321" s="15"/>
      <c r="D321" s="187" t="s">
        <v>136</v>
      </c>
      <c r="E321" s="203" t="s">
        <v>1</v>
      </c>
      <c r="F321" s="204" t="s">
        <v>139</v>
      </c>
      <c r="G321" s="15"/>
      <c r="H321" s="205">
        <v>278</v>
      </c>
      <c r="I321" s="206"/>
      <c r="J321" s="15"/>
      <c r="K321" s="15"/>
      <c r="L321" s="202"/>
      <c r="M321" s="207"/>
      <c r="N321" s="208"/>
      <c r="O321" s="208"/>
      <c r="P321" s="208"/>
      <c r="Q321" s="208"/>
      <c r="R321" s="208"/>
      <c r="S321" s="208"/>
      <c r="T321" s="209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03" t="s">
        <v>136</v>
      </c>
      <c r="AU321" s="203" t="s">
        <v>86</v>
      </c>
      <c r="AV321" s="15" t="s">
        <v>134</v>
      </c>
      <c r="AW321" s="15" t="s">
        <v>32</v>
      </c>
      <c r="AX321" s="15" t="s">
        <v>84</v>
      </c>
      <c r="AY321" s="203" t="s">
        <v>128</v>
      </c>
    </row>
    <row r="322" s="2" customFormat="1" ht="21.75" customHeight="1">
      <c r="A322" s="37"/>
      <c r="B322" s="171"/>
      <c r="C322" s="210" t="s">
        <v>309</v>
      </c>
      <c r="D322" s="210" t="s">
        <v>222</v>
      </c>
      <c r="E322" s="211" t="s">
        <v>310</v>
      </c>
      <c r="F322" s="212" t="s">
        <v>311</v>
      </c>
      <c r="G322" s="213" t="s">
        <v>214</v>
      </c>
      <c r="H322" s="214">
        <v>45</v>
      </c>
      <c r="I322" s="215"/>
      <c r="J322" s="216">
        <f>ROUND(I322*H322,2)</f>
        <v>0</v>
      </c>
      <c r="K322" s="217"/>
      <c r="L322" s="218"/>
      <c r="M322" s="219" t="s">
        <v>1</v>
      </c>
      <c r="N322" s="220" t="s">
        <v>41</v>
      </c>
      <c r="O322" s="76"/>
      <c r="P322" s="182">
        <f>O322*H322</f>
        <v>0</v>
      </c>
      <c r="Q322" s="182">
        <v>0.019099999999999999</v>
      </c>
      <c r="R322" s="182">
        <f>Q322*H322</f>
        <v>0.85949999999999993</v>
      </c>
      <c r="S322" s="182">
        <v>0</v>
      </c>
      <c r="T322" s="183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84" t="s">
        <v>176</v>
      </c>
      <c r="AT322" s="184" t="s">
        <v>222</v>
      </c>
      <c r="AU322" s="184" t="s">
        <v>86</v>
      </c>
      <c r="AY322" s="18" t="s">
        <v>128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18" t="s">
        <v>84</v>
      </c>
      <c r="BK322" s="185">
        <f>ROUND(I322*H322,2)</f>
        <v>0</v>
      </c>
      <c r="BL322" s="18" t="s">
        <v>134</v>
      </c>
      <c r="BM322" s="184" t="s">
        <v>312</v>
      </c>
    </row>
    <row r="323" s="13" customFormat="1">
      <c r="A323" s="13"/>
      <c r="B323" s="186"/>
      <c r="C323" s="13"/>
      <c r="D323" s="187" t="s">
        <v>136</v>
      </c>
      <c r="E323" s="188" t="s">
        <v>1</v>
      </c>
      <c r="F323" s="189" t="s">
        <v>270</v>
      </c>
      <c r="G323" s="13"/>
      <c r="H323" s="188" t="s">
        <v>1</v>
      </c>
      <c r="I323" s="190"/>
      <c r="J323" s="13"/>
      <c r="K323" s="13"/>
      <c r="L323" s="186"/>
      <c r="M323" s="191"/>
      <c r="N323" s="192"/>
      <c r="O323" s="192"/>
      <c r="P323" s="192"/>
      <c r="Q323" s="192"/>
      <c r="R323" s="192"/>
      <c r="S323" s="192"/>
      <c r="T323" s="19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8" t="s">
        <v>136</v>
      </c>
      <c r="AU323" s="188" t="s">
        <v>86</v>
      </c>
      <c r="AV323" s="13" t="s">
        <v>84</v>
      </c>
      <c r="AW323" s="13" t="s">
        <v>32</v>
      </c>
      <c r="AX323" s="13" t="s">
        <v>76</v>
      </c>
      <c r="AY323" s="188" t="s">
        <v>128</v>
      </c>
    </row>
    <row r="324" s="13" customFormat="1">
      <c r="A324" s="13"/>
      <c r="B324" s="186"/>
      <c r="C324" s="13"/>
      <c r="D324" s="187" t="s">
        <v>136</v>
      </c>
      <c r="E324" s="188" t="s">
        <v>1</v>
      </c>
      <c r="F324" s="189" t="s">
        <v>271</v>
      </c>
      <c r="G324" s="13"/>
      <c r="H324" s="188" t="s">
        <v>1</v>
      </c>
      <c r="I324" s="190"/>
      <c r="J324" s="13"/>
      <c r="K324" s="13"/>
      <c r="L324" s="186"/>
      <c r="M324" s="191"/>
      <c r="N324" s="192"/>
      <c r="O324" s="192"/>
      <c r="P324" s="192"/>
      <c r="Q324" s="192"/>
      <c r="R324" s="192"/>
      <c r="S324" s="192"/>
      <c r="T324" s="19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8" t="s">
        <v>136</v>
      </c>
      <c r="AU324" s="188" t="s">
        <v>86</v>
      </c>
      <c r="AV324" s="13" t="s">
        <v>84</v>
      </c>
      <c r="AW324" s="13" t="s">
        <v>32</v>
      </c>
      <c r="AX324" s="13" t="s">
        <v>76</v>
      </c>
      <c r="AY324" s="188" t="s">
        <v>128</v>
      </c>
    </row>
    <row r="325" s="14" customFormat="1">
      <c r="A325" s="14"/>
      <c r="B325" s="194"/>
      <c r="C325" s="14"/>
      <c r="D325" s="187" t="s">
        <v>136</v>
      </c>
      <c r="E325" s="195" t="s">
        <v>1</v>
      </c>
      <c r="F325" s="196" t="s">
        <v>272</v>
      </c>
      <c r="G325" s="14"/>
      <c r="H325" s="197">
        <v>45</v>
      </c>
      <c r="I325" s="198"/>
      <c r="J325" s="14"/>
      <c r="K325" s="14"/>
      <c r="L325" s="194"/>
      <c r="M325" s="199"/>
      <c r="N325" s="200"/>
      <c r="O325" s="200"/>
      <c r="P325" s="200"/>
      <c r="Q325" s="200"/>
      <c r="R325" s="200"/>
      <c r="S325" s="200"/>
      <c r="T325" s="20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195" t="s">
        <v>136</v>
      </c>
      <c r="AU325" s="195" t="s">
        <v>86</v>
      </c>
      <c r="AV325" s="14" t="s">
        <v>86</v>
      </c>
      <c r="AW325" s="14" t="s">
        <v>32</v>
      </c>
      <c r="AX325" s="14" t="s">
        <v>76</v>
      </c>
      <c r="AY325" s="195" t="s">
        <v>128</v>
      </c>
    </row>
    <row r="326" s="15" customFormat="1">
      <c r="A326" s="15"/>
      <c r="B326" s="202"/>
      <c r="C326" s="15"/>
      <c r="D326" s="187" t="s">
        <v>136</v>
      </c>
      <c r="E326" s="203" t="s">
        <v>1</v>
      </c>
      <c r="F326" s="204" t="s">
        <v>139</v>
      </c>
      <c r="G326" s="15"/>
      <c r="H326" s="205">
        <v>45</v>
      </c>
      <c r="I326" s="206"/>
      <c r="J326" s="15"/>
      <c r="K326" s="15"/>
      <c r="L326" s="202"/>
      <c r="M326" s="207"/>
      <c r="N326" s="208"/>
      <c r="O326" s="208"/>
      <c r="P326" s="208"/>
      <c r="Q326" s="208"/>
      <c r="R326" s="208"/>
      <c r="S326" s="208"/>
      <c r="T326" s="209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03" t="s">
        <v>136</v>
      </c>
      <c r="AU326" s="203" t="s">
        <v>86</v>
      </c>
      <c r="AV326" s="15" t="s">
        <v>134</v>
      </c>
      <c r="AW326" s="15" t="s">
        <v>32</v>
      </c>
      <c r="AX326" s="15" t="s">
        <v>84</v>
      </c>
      <c r="AY326" s="203" t="s">
        <v>128</v>
      </c>
    </row>
    <row r="327" s="2" customFormat="1" ht="21.75" customHeight="1">
      <c r="A327" s="37"/>
      <c r="B327" s="171"/>
      <c r="C327" s="210" t="s">
        <v>313</v>
      </c>
      <c r="D327" s="210" t="s">
        <v>222</v>
      </c>
      <c r="E327" s="211" t="s">
        <v>314</v>
      </c>
      <c r="F327" s="212" t="s">
        <v>315</v>
      </c>
      <c r="G327" s="213" t="s">
        <v>214</v>
      </c>
      <c r="H327" s="214">
        <v>67</v>
      </c>
      <c r="I327" s="215"/>
      <c r="J327" s="216">
        <f>ROUND(I327*H327,2)</f>
        <v>0</v>
      </c>
      <c r="K327" s="217"/>
      <c r="L327" s="218"/>
      <c r="M327" s="219" t="s">
        <v>1</v>
      </c>
      <c r="N327" s="220" t="s">
        <v>41</v>
      </c>
      <c r="O327" s="76"/>
      <c r="P327" s="182">
        <f>O327*H327</f>
        <v>0</v>
      </c>
      <c r="Q327" s="182">
        <v>0.019099999999999999</v>
      </c>
      <c r="R327" s="182">
        <f>Q327*H327</f>
        <v>1.2796999999999998</v>
      </c>
      <c r="S327" s="182">
        <v>0</v>
      </c>
      <c r="T327" s="183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84" t="s">
        <v>176</v>
      </c>
      <c r="AT327" s="184" t="s">
        <v>222</v>
      </c>
      <c r="AU327" s="184" t="s">
        <v>86</v>
      </c>
      <c r="AY327" s="18" t="s">
        <v>128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8" t="s">
        <v>84</v>
      </c>
      <c r="BK327" s="185">
        <f>ROUND(I327*H327,2)</f>
        <v>0</v>
      </c>
      <c r="BL327" s="18" t="s">
        <v>134</v>
      </c>
      <c r="BM327" s="184" t="s">
        <v>316</v>
      </c>
    </row>
    <row r="328" s="13" customFormat="1">
      <c r="A328" s="13"/>
      <c r="B328" s="186"/>
      <c r="C328" s="13"/>
      <c r="D328" s="187" t="s">
        <v>136</v>
      </c>
      <c r="E328" s="188" t="s">
        <v>1</v>
      </c>
      <c r="F328" s="189" t="s">
        <v>270</v>
      </c>
      <c r="G328" s="13"/>
      <c r="H328" s="188" t="s">
        <v>1</v>
      </c>
      <c r="I328" s="190"/>
      <c r="J328" s="13"/>
      <c r="K328" s="13"/>
      <c r="L328" s="186"/>
      <c r="M328" s="191"/>
      <c r="N328" s="192"/>
      <c r="O328" s="192"/>
      <c r="P328" s="192"/>
      <c r="Q328" s="192"/>
      <c r="R328" s="192"/>
      <c r="S328" s="192"/>
      <c r="T328" s="19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8" t="s">
        <v>136</v>
      </c>
      <c r="AU328" s="188" t="s">
        <v>86</v>
      </c>
      <c r="AV328" s="13" t="s">
        <v>84</v>
      </c>
      <c r="AW328" s="13" t="s">
        <v>32</v>
      </c>
      <c r="AX328" s="13" t="s">
        <v>76</v>
      </c>
      <c r="AY328" s="188" t="s">
        <v>128</v>
      </c>
    </row>
    <row r="329" s="13" customFormat="1">
      <c r="A329" s="13"/>
      <c r="B329" s="186"/>
      <c r="C329" s="13"/>
      <c r="D329" s="187" t="s">
        <v>136</v>
      </c>
      <c r="E329" s="188" t="s">
        <v>1</v>
      </c>
      <c r="F329" s="189" t="s">
        <v>273</v>
      </c>
      <c r="G329" s="13"/>
      <c r="H329" s="188" t="s">
        <v>1</v>
      </c>
      <c r="I329" s="190"/>
      <c r="J329" s="13"/>
      <c r="K329" s="13"/>
      <c r="L329" s="186"/>
      <c r="M329" s="191"/>
      <c r="N329" s="192"/>
      <c r="O329" s="192"/>
      <c r="P329" s="192"/>
      <c r="Q329" s="192"/>
      <c r="R329" s="192"/>
      <c r="S329" s="192"/>
      <c r="T329" s="19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8" t="s">
        <v>136</v>
      </c>
      <c r="AU329" s="188" t="s">
        <v>86</v>
      </c>
      <c r="AV329" s="13" t="s">
        <v>84</v>
      </c>
      <c r="AW329" s="13" t="s">
        <v>32</v>
      </c>
      <c r="AX329" s="13" t="s">
        <v>76</v>
      </c>
      <c r="AY329" s="188" t="s">
        <v>128</v>
      </c>
    </row>
    <row r="330" s="14" customFormat="1">
      <c r="A330" s="14"/>
      <c r="B330" s="194"/>
      <c r="C330" s="14"/>
      <c r="D330" s="187" t="s">
        <v>136</v>
      </c>
      <c r="E330" s="195" t="s">
        <v>1</v>
      </c>
      <c r="F330" s="196" t="s">
        <v>274</v>
      </c>
      <c r="G330" s="14"/>
      <c r="H330" s="197">
        <v>67</v>
      </c>
      <c r="I330" s="198"/>
      <c r="J330" s="14"/>
      <c r="K330" s="14"/>
      <c r="L330" s="194"/>
      <c r="M330" s="199"/>
      <c r="N330" s="200"/>
      <c r="O330" s="200"/>
      <c r="P330" s="200"/>
      <c r="Q330" s="200"/>
      <c r="R330" s="200"/>
      <c r="S330" s="200"/>
      <c r="T330" s="20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5" t="s">
        <v>136</v>
      </c>
      <c r="AU330" s="195" t="s">
        <v>86</v>
      </c>
      <c r="AV330" s="14" t="s">
        <v>86</v>
      </c>
      <c r="AW330" s="14" t="s">
        <v>32</v>
      </c>
      <c r="AX330" s="14" t="s">
        <v>76</v>
      </c>
      <c r="AY330" s="195" t="s">
        <v>128</v>
      </c>
    </row>
    <row r="331" s="15" customFormat="1">
      <c r="A331" s="15"/>
      <c r="B331" s="202"/>
      <c r="C331" s="15"/>
      <c r="D331" s="187" t="s">
        <v>136</v>
      </c>
      <c r="E331" s="203" t="s">
        <v>1</v>
      </c>
      <c r="F331" s="204" t="s">
        <v>139</v>
      </c>
      <c r="G331" s="15"/>
      <c r="H331" s="205">
        <v>67</v>
      </c>
      <c r="I331" s="206"/>
      <c r="J331" s="15"/>
      <c r="K331" s="15"/>
      <c r="L331" s="202"/>
      <c r="M331" s="207"/>
      <c r="N331" s="208"/>
      <c r="O331" s="208"/>
      <c r="P331" s="208"/>
      <c r="Q331" s="208"/>
      <c r="R331" s="208"/>
      <c r="S331" s="208"/>
      <c r="T331" s="209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03" t="s">
        <v>136</v>
      </c>
      <c r="AU331" s="203" t="s">
        <v>86</v>
      </c>
      <c r="AV331" s="15" t="s">
        <v>134</v>
      </c>
      <c r="AW331" s="15" t="s">
        <v>32</v>
      </c>
      <c r="AX331" s="15" t="s">
        <v>84</v>
      </c>
      <c r="AY331" s="203" t="s">
        <v>128</v>
      </c>
    </row>
    <row r="332" s="2" customFormat="1" ht="21.75" customHeight="1">
      <c r="A332" s="37"/>
      <c r="B332" s="171"/>
      <c r="C332" s="210" t="s">
        <v>317</v>
      </c>
      <c r="D332" s="210" t="s">
        <v>222</v>
      </c>
      <c r="E332" s="211" t="s">
        <v>318</v>
      </c>
      <c r="F332" s="212" t="s">
        <v>319</v>
      </c>
      <c r="G332" s="213" t="s">
        <v>214</v>
      </c>
      <c r="H332" s="214">
        <v>1</v>
      </c>
      <c r="I332" s="215"/>
      <c r="J332" s="216">
        <f>ROUND(I332*H332,2)</f>
        <v>0</v>
      </c>
      <c r="K332" s="217"/>
      <c r="L332" s="218"/>
      <c r="M332" s="219" t="s">
        <v>1</v>
      </c>
      <c r="N332" s="220" t="s">
        <v>41</v>
      </c>
      <c r="O332" s="76"/>
      <c r="P332" s="182">
        <f>O332*H332</f>
        <v>0</v>
      </c>
      <c r="Q332" s="182">
        <v>0.019099999999999999</v>
      </c>
      <c r="R332" s="182">
        <f>Q332*H332</f>
        <v>0.019099999999999999</v>
      </c>
      <c r="S332" s="182">
        <v>0</v>
      </c>
      <c r="T332" s="183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84" t="s">
        <v>176</v>
      </c>
      <c r="AT332" s="184" t="s">
        <v>222</v>
      </c>
      <c r="AU332" s="184" t="s">
        <v>86</v>
      </c>
      <c r="AY332" s="18" t="s">
        <v>128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8" t="s">
        <v>84</v>
      </c>
      <c r="BK332" s="185">
        <f>ROUND(I332*H332,2)</f>
        <v>0</v>
      </c>
      <c r="BL332" s="18" t="s">
        <v>134</v>
      </c>
      <c r="BM332" s="184" t="s">
        <v>320</v>
      </c>
    </row>
    <row r="333" s="13" customFormat="1">
      <c r="A333" s="13"/>
      <c r="B333" s="186"/>
      <c r="C333" s="13"/>
      <c r="D333" s="187" t="s">
        <v>136</v>
      </c>
      <c r="E333" s="188" t="s">
        <v>1</v>
      </c>
      <c r="F333" s="189" t="s">
        <v>270</v>
      </c>
      <c r="G333" s="13"/>
      <c r="H333" s="188" t="s">
        <v>1</v>
      </c>
      <c r="I333" s="190"/>
      <c r="J333" s="13"/>
      <c r="K333" s="13"/>
      <c r="L333" s="186"/>
      <c r="M333" s="191"/>
      <c r="N333" s="192"/>
      <c r="O333" s="192"/>
      <c r="P333" s="192"/>
      <c r="Q333" s="192"/>
      <c r="R333" s="192"/>
      <c r="S333" s="192"/>
      <c r="T333" s="19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88" t="s">
        <v>136</v>
      </c>
      <c r="AU333" s="188" t="s">
        <v>86</v>
      </c>
      <c r="AV333" s="13" t="s">
        <v>84</v>
      </c>
      <c r="AW333" s="13" t="s">
        <v>32</v>
      </c>
      <c r="AX333" s="13" t="s">
        <v>76</v>
      </c>
      <c r="AY333" s="188" t="s">
        <v>128</v>
      </c>
    </row>
    <row r="334" s="13" customFormat="1">
      <c r="A334" s="13"/>
      <c r="B334" s="186"/>
      <c r="C334" s="13"/>
      <c r="D334" s="187" t="s">
        <v>136</v>
      </c>
      <c r="E334" s="188" t="s">
        <v>1</v>
      </c>
      <c r="F334" s="189" t="s">
        <v>275</v>
      </c>
      <c r="G334" s="13"/>
      <c r="H334" s="188" t="s">
        <v>1</v>
      </c>
      <c r="I334" s="190"/>
      <c r="J334" s="13"/>
      <c r="K334" s="13"/>
      <c r="L334" s="186"/>
      <c r="M334" s="191"/>
      <c r="N334" s="192"/>
      <c r="O334" s="192"/>
      <c r="P334" s="192"/>
      <c r="Q334" s="192"/>
      <c r="R334" s="192"/>
      <c r="S334" s="192"/>
      <c r="T334" s="19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8" t="s">
        <v>136</v>
      </c>
      <c r="AU334" s="188" t="s">
        <v>86</v>
      </c>
      <c r="AV334" s="13" t="s">
        <v>84</v>
      </c>
      <c r="AW334" s="13" t="s">
        <v>32</v>
      </c>
      <c r="AX334" s="13" t="s">
        <v>76</v>
      </c>
      <c r="AY334" s="188" t="s">
        <v>128</v>
      </c>
    </row>
    <row r="335" s="14" customFormat="1">
      <c r="A335" s="14"/>
      <c r="B335" s="194"/>
      <c r="C335" s="14"/>
      <c r="D335" s="187" t="s">
        <v>136</v>
      </c>
      <c r="E335" s="195" t="s">
        <v>1</v>
      </c>
      <c r="F335" s="196" t="s">
        <v>84</v>
      </c>
      <c r="G335" s="14"/>
      <c r="H335" s="197">
        <v>1</v>
      </c>
      <c r="I335" s="198"/>
      <c r="J335" s="14"/>
      <c r="K335" s="14"/>
      <c r="L335" s="194"/>
      <c r="M335" s="199"/>
      <c r="N335" s="200"/>
      <c r="O335" s="200"/>
      <c r="P335" s="200"/>
      <c r="Q335" s="200"/>
      <c r="R335" s="200"/>
      <c r="S335" s="200"/>
      <c r="T335" s="20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5" t="s">
        <v>136</v>
      </c>
      <c r="AU335" s="195" t="s">
        <v>86</v>
      </c>
      <c r="AV335" s="14" t="s">
        <v>86</v>
      </c>
      <c r="AW335" s="14" t="s">
        <v>32</v>
      </c>
      <c r="AX335" s="14" t="s">
        <v>76</v>
      </c>
      <c r="AY335" s="195" t="s">
        <v>128</v>
      </c>
    </row>
    <row r="336" s="15" customFormat="1">
      <c r="A336" s="15"/>
      <c r="B336" s="202"/>
      <c r="C336" s="15"/>
      <c r="D336" s="187" t="s">
        <v>136</v>
      </c>
      <c r="E336" s="203" t="s">
        <v>1</v>
      </c>
      <c r="F336" s="204" t="s">
        <v>139</v>
      </c>
      <c r="G336" s="15"/>
      <c r="H336" s="205">
        <v>1</v>
      </c>
      <c r="I336" s="206"/>
      <c r="J336" s="15"/>
      <c r="K336" s="15"/>
      <c r="L336" s="202"/>
      <c r="M336" s="207"/>
      <c r="N336" s="208"/>
      <c r="O336" s="208"/>
      <c r="P336" s="208"/>
      <c r="Q336" s="208"/>
      <c r="R336" s="208"/>
      <c r="S336" s="208"/>
      <c r="T336" s="209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03" t="s">
        <v>136</v>
      </c>
      <c r="AU336" s="203" t="s">
        <v>86</v>
      </c>
      <c r="AV336" s="15" t="s">
        <v>134</v>
      </c>
      <c r="AW336" s="15" t="s">
        <v>32</v>
      </c>
      <c r="AX336" s="15" t="s">
        <v>84</v>
      </c>
      <c r="AY336" s="203" t="s">
        <v>128</v>
      </c>
    </row>
    <row r="337" s="2" customFormat="1" ht="21.75" customHeight="1">
      <c r="A337" s="37"/>
      <c r="B337" s="171"/>
      <c r="C337" s="210" t="s">
        <v>321</v>
      </c>
      <c r="D337" s="210" t="s">
        <v>222</v>
      </c>
      <c r="E337" s="211" t="s">
        <v>322</v>
      </c>
      <c r="F337" s="212" t="s">
        <v>323</v>
      </c>
      <c r="G337" s="213" t="s">
        <v>214</v>
      </c>
      <c r="H337" s="214">
        <v>1</v>
      </c>
      <c r="I337" s="215"/>
      <c r="J337" s="216">
        <f>ROUND(I337*H337,2)</f>
        <v>0</v>
      </c>
      <c r="K337" s="217"/>
      <c r="L337" s="218"/>
      <c r="M337" s="219" t="s">
        <v>1</v>
      </c>
      <c r="N337" s="220" t="s">
        <v>41</v>
      </c>
      <c r="O337" s="76"/>
      <c r="P337" s="182">
        <f>O337*H337</f>
        <v>0</v>
      </c>
      <c r="Q337" s="182">
        <v>0.019099999999999999</v>
      </c>
      <c r="R337" s="182">
        <f>Q337*H337</f>
        <v>0.019099999999999999</v>
      </c>
      <c r="S337" s="182">
        <v>0</v>
      </c>
      <c r="T337" s="183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4" t="s">
        <v>176</v>
      </c>
      <c r="AT337" s="184" t="s">
        <v>222</v>
      </c>
      <c r="AU337" s="184" t="s">
        <v>86</v>
      </c>
      <c r="AY337" s="18" t="s">
        <v>128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8" t="s">
        <v>84</v>
      </c>
      <c r="BK337" s="185">
        <f>ROUND(I337*H337,2)</f>
        <v>0</v>
      </c>
      <c r="BL337" s="18" t="s">
        <v>134</v>
      </c>
      <c r="BM337" s="184" t="s">
        <v>324</v>
      </c>
    </row>
    <row r="338" s="13" customFormat="1">
      <c r="A338" s="13"/>
      <c r="B338" s="186"/>
      <c r="C338" s="13"/>
      <c r="D338" s="187" t="s">
        <v>136</v>
      </c>
      <c r="E338" s="188" t="s">
        <v>1</v>
      </c>
      <c r="F338" s="189" t="s">
        <v>270</v>
      </c>
      <c r="G338" s="13"/>
      <c r="H338" s="188" t="s">
        <v>1</v>
      </c>
      <c r="I338" s="190"/>
      <c r="J338" s="13"/>
      <c r="K338" s="13"/>
      <c r="L338" s="186"/>
      <c r="M338" s="191"/>
      <c r="N338" s="192"/>
      <c r="O338" s="192"/>
      <c r="P338" s="192"/>
      <c r="Q338" s="192"/>
      <c r="R338" s="192"/>
      <c r="S338" s="192"/>
      <c r="T338" s="19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8" t="s">
        <v>136</v>
      </c>
      <c r="AU338" s="188" t="s">
        <v>86</v>
      </c>
      <c r="AV338" s="13" t="s">
        <v>84</v>
      </c>
      <c r="AW338" s="13" t="s">
        <v>32</v>
      </c>
      <c r="AX338" s="13" t="s">
        <v>76</v>
      </c>
      <c r="AY338" s="188" t="s">
        <v>128</v>
      </c>
    </row>
    <row r="339" s="13" customFormat="1">
      <c r="A339" s="13"/>
      <c r="B339" s="186"/>
      <c r="C339" s="13"/>
      <c r="D339" s="187" t="s">
        <v>136</v>
      </c>
      <c r="E339" s="188" t="s">
        <v>1</v>
      </c>
      <c r="F339" s="189" t="s">
        <v>276</v>
      </c>
      <c r="G339" s="13"/>
      <c r="H339" s="188" t="s">
        <v>1</v>
      </c>
      <c r="I339" s="190"/>
      <c r="J339" s="13"/>
      <c r="K339" s="13"/>
      <c r="L339" s="186"/>
      <c r="M339" s="191"/>
      <c r="N339" s="192"/>
      <c r="O339" s="192"/>
      <c r="P339" s="192"/>
      <c r="Q339" s="192"/>
      <c r="R339" s="192"/>
      <c r="S339" s="192"/>
      <c r="T339" s="19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8" t="s">
        <v>136</v>
      </c>
      <c r="AU339" s="188" t="s">
        <v>86</v>
      </c>
      <c r="AV339" s="13" t="s">
        <v>84</v>
      </c>
      <c r="AW339" s="13" t="s">
        <v>32</v>
      </c>
      <c r="AX339" s="13" t="s">
        <v>76</v>
      </c>
      <c r="AY339" s="188" t="s">
        <v>128</v>
      </c>
    </row>
    <row r="340" s="14" customFormat="1">
      <c r="A340" s="14"/>
      <c r="B340" s="194"/>
      <c r="C340" s="14"/>
      <c r="D340" s="187" t="s">
        <v>136</v>
      </c>
      <c r="E340" s="195" t="s">
        <v>1</v>
      </c>
      <c r="F340" s="196" t="s">
        <v>84</v>
      </c>
      <c r="G340" s="14"/>
      <c r="H340" s="197">
        <v>1</v>
      </c>
      <c r="I340" s="198"/>
      <c r="J340" s="14"/>
      <c r="K340" s="14"/>
      <c r="L340" s="194"/>
      <c r="M340" s="199"/>
      <c r="N340" s="200"/>
      <c r="O340" s="200"/>
      <c r="P340" s="200"/>
      <c r="Q340" s="200"/>
      <c r="R340" s="200"/>
      <c r="S340" s="200"/>
      <c r="T340" s="20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195" t="s">
        <v>136</v>
      </c>
      <c r="AU340" s="195" t="s">
        <v>86</v>
      </c>
      <c r="AV340" s="14" t="s">
        <v>86</v>
      </c>
      <c r="AW340" s="14" t="s">
        <v>32</v>
      </c>
      <c r="AX340" s="14" t="s">
        <v>76</v>
      </c>
      <c r="AY340" s="195" t="s">
        <v>128</v>
      </c>
    </row>
    <row r="341" s="15" customFormat="1">
      <c r="A341" s="15"/>
      <c r="B341" s="202"/>
      <c r="C341" s="15"/>
      <c r="D341" s="187" t="s">
        <v>136</v>
      </c>
      <c r="E341" s="203" t="s">
        <v>1</v>
      </c>
      <c r="F341" s="204" t="s">
        <v>139</v>
      </c>
      <c r="G341" s="15"/>
      <c r="H341" s="205">
        <v>1</v>
      </c>
      <c r="I341" s="206"/>
      <c r="J341" s="15"/>
      <c r="K341" s="15"/>
      <c r="L341" s="202"/>
      <c r="M341" s="207"/>
      <c r="N341" s="208"/>
      <c r="O341" s="208"/>
      <c r="P341" s="208"/>
      <c r="Q341" s="208"/>
      <c r="R341" s="208"/>
      <c r="S341" s="208"/>
      <c r="T341" s="209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03" t="s">
        <v>136</v>
      </c>
      <c r="AU341" s="203" t="s">
        <v>86</v>
      </c>
      <c r="AV341" s="15" t="s">
        <v>134</v>
      </c>
      <c r="AW341" s="15" t="s">
        <v>32</v>
      </c>
      <c r="AX341" s="15" t="s">
        <v>84</v>
      </c>
      <c r="AY341" s="203" t="s">
        <v>128</v>
      </c>
    </row>
    <row r="342" s="2" customFormat="1" ht="21.75" customHeight="1">
      <c r="A342" s="37"/>
      <c r="B342" s="171"/>
      <c r="C342" s="210" t="s">
        <v>325</v>
      </c>
      <c r="D342" s="210" t="s">
        <v>222</v>
      </c>
      <c r="E342" s="211" t="s">
        <v>326</v>
      </c>
      <c r="F342" s="212" t="s">
        <v>327</v>
      </c>
      <c r="G342" s="213" t="s">
        <v>214</v>
      </c>
      <c r="H342" s="214">
        <v>1</v>
      </c>
      <c r="I342" s="215"/>
      <c r="J342" s="216">
        <f>ROUND(I342*H342,2)</f>
        <v>0</v>
      </c>
      <c r="K342" s="217"/>
      <c r="L342" s="218"/>
      <c r="M342" s="219" t="s">
        <v>1</v>
      </c>
      <c r="N342" s="220" t="s">
        <v>41</v>
      </c>
      <c r="O342" s="76"/>
      <c r="P342" s="182">
        <f>O342*H342</f>
        <v>0</v>
      </c>
      <c r="Q342" s="182">
        <v>0.019099999999999999</v>
      </c>
      <c r="R342" s="182">
        <f>Q342*H342</f>
        <v>0.019099999999999999</v>
      </c>
      <c r="S342" s="182">
        <v>0</v>
      </c>
      <c r="T342" s="183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84" t="s">
        <v>176</v>
      </c>
      <c r="AT342" s="184" t="s">
        <v>222</v>
      </c>
      <c r="AU342" s="184" t="s">
        <v>86</v>
      </c>
      <c r="AY342" s="18" t="s">
        <v>128</v>
      </c>
      <c r="BE342" s="185">
        <f>IF(N342="základní",J342,0)</f>
        <v>0</v>
      </c>
      <c r="BF342" s="185">
        <f>IF(N342="snížená",J342,0)</f>
        <v>0</v>
      </c>
      <c r="BG342" s="185">
        <f>IF(N342="zákl. přenesená",J342,0)</f>
        <v>0</v>
      </c>
      <c r="BH342" s="185">
        <f>IF(N342="sníž. přenesená",J342,0)</f>
        <v>0</v>
      </c>
      <c r="BI342" s="185">
        <f>IF(N342="nulová",J342,0)</f>
        <v>0</v>
      </c>
      <c r="BJ342" s="18" t="s">
        <v>84</v>
      </c>
      <c r="BK342" s="185">
        <f>ROUND(I342*H342,2)</f>
        <v>0</v>
      </c>
      <c r="BL342" s="18" t="s">
        <v>134</v>
      </c>
      <c r="BM342" s="184" t="s">
        <v>328</v>
      </c>
    </row>
    <row r="343" s="13" customFormat="1">
      <c r="A343" s="13"/>
      <c r="B343" s="186"/>
      <c r="C343" s="13"/>
      <c r="D343" s="187" t="s">
        <v>136</v>
      </c>
      <c r="E343" s="188" t="s">
        <v>1</v>
      </c>
      <c r="F343" s="189" t="s">
        <v>270</v>
      </c>
      <c r="G343" s="13"/>
      <c r="H343" s="188" t="s">
        <v>1</v>
      </c>
      <c r="I343" s="190"/>
      <c r="J343" s="13"/>
      <c r="K343" s="13"/>
      <c r="L343" s="186"/>
      <c r="M343" s="191"/>
      <c r="N343" s="192"/>
      <c r="O343" s="192"/>
      <c r="P343" s="192"/>
      <c r="Q343" s="192"/>
      <c r="R343" s="192"/>
      <c r="S343" s="192"/>
      <c r="T343" s="19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88" t="s">
        <v>136</v>
      </c>
      <c r="AU343" s="188" t="s">
        <v>86</v>
      </c>
      <c r="AV343" s="13" t="s">
        <v>84</v>
      </c>
      <c r="AW343" s="13" t="s">
        <v>32</v>
      </c>
      <c r="AX343" s="13" t="s">
        <v>76</v>
      </c>
      <c r="AY343" s="188" t="s">
        <v>128</v>
      </c>
    </row>
    <row r="344" s="13" customFormat="1">
      <c r="A344" s="13"/>
      <c r="B344" s="186"/>
      <c r="C344" s="13"/>
      <c r="D344" s="187" t="s">
        <v>136</v>
      </c>
      <c r="E344" s="188" t="s">
        <v>1</v>
      </c>
      <c r="F344" s="189" t="s">
        <v>277</v>
      </c>
      <c r="G344" s="13"/>
      <c r="H344" s="188" t="s">
        <v>1</v>
      </c>
      <c r="I344" s="190"/>
      <c r="J344" s="13"/>
      <c r="K344" s="13"/>
      <c r="L344" s="186"/>
      <c r="M344" s="191"/>
      <c r="N344" s="192"/>
      <c r="O344" s="192"/>
      <c r="P344" s="192"/>
      <c r="Q344" s="192"/>
      <c r="R344" s="192"/>
      <c r="S344" s="192"/>
      <c r="T344" s="19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8" t="s">
        <v>136</v>
      </c>
      <c r="AU344" s="188" t="s">
        <v>86</v>
      </c>
      <c r="AV344" s="13" t="s">
        <v>84</v>
      </c>
      <c r="AW344" s="13" t="s">
        <v>32</v>
      </c>
      <c r="AX344" s="13" t="s">
        <v>76</v>
      </c>
      <c r="AY344" s="188" t="s">
        <v>128</v>
      </c>
    </row>
    <row r="345" s="14" customFormat="1">
      <c r="A345" s="14"/>
      <c r="B345" s="194"/>
      <c r="C345" s="14"/>
      <c r="D345" s="187" t="s">
        <v>136</v>
      </c>
      <c r="E345" s="195" t="s">
        <v>1</v>
      </c>
      <c r="F345" s="196" t="s">
        <v>84</v>
      </c>
      <c r="G345" s="14"/>
      <c r="H345" s="197">
        <v>1</v>
      </c>
      <c r="I345" s="198"/>
      <c r="J345" s="14"/>
      <c r="K345" s="14"/>
      <c r="L345" s="194"/>
      <c r="M345" s="199"/>
      <c r="N345" s="200"/>
      <c r="O345" s="200"/>
      <c r="P345" s="200"/>
      <c r="Q345" s="200"/>
      <c r="R345" s="200"/>
      <c r="S345" s="200"/>
      <c r="T345" s="20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5" t="s">
        <v>136</v>
      </c>
      <c r="AU345" s="195" t="s">
        <v>86</v>
      </c>
      <c r="AV345" s="14" t="s">
        <v>86</v>
      </c>
      <c r="AW345" s="14" t="s">
        <v>32</v>
      </c>
      <c r="AX345" s="14" t="s">
        <v>76</v>
      </c>
      <c r="AY345" s="195" t="s">
        <v>128</v>
      </c>
    </row>
    <row r="346" s="15" customFormat="1">
      <c r="A346" s="15"/>
      <c r="B346" s="202"/>
      <c r="C346" s="15"/>
      <c r="D346" s="187" t="s">
        <v>136</v>
      </c>
      <c r="E346" s="203" t="s">
        <v>1</v>
      </c>
      <c r="F346" s="204" t="s">
        <v>139</v>
      </c>
      <c r="G346" s="15"/>
      <c r="H346" s="205">
        <v>1</v>
      </c>
      <c r="I346" s="206"/>
      <c r="J346" s="15"/>
      <c r="K346" s="15"/>
      <c r="L346" s="202"/>
      <c r="M346" s="207"/>
      <c r="N346" s="208"/>
      <c r="O346" s="208"/>
      <c r="P346" s="208"/>
      <c r="Q346" s="208"/>
      <c r="R346" s="208"/>
      <c r="S346" s="208"/>
      <c r="T346" s="20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03" t="s">
        <v>136</v>
      </c>
      <c r="AU346" s="203" t="s">
        <v>86</v>
      </c>
      <c r="AV346" s="15" t="s">
        <v>134</v>
      </c>
      <c r="AW346" s="15" t="s">
        <v>32</v>
      </c>
      <c r="AX346" s="15" t="s">
        <v>84</v>
      </c>
      <c r="AY346" s="203" t="s">
        <v>128</v>
      </c>
    </row>
    <row r="347" s="2" customFormat="1" ht="21.75" customHeight="1">
      <c r="A347" s="37"/>
      <c r="B347" s="171"/>
      <c r="C347" s="210" t="s">
        <v>329</v>
      </c>
      <c r="D347" s="210" t="s">
        <v>222</v>
      </c>
      <c r="E347" s="211" t="s">
        <v>330</v>
      </c>
      <c r="F347" s="212" t="s">
        <v>331</v>
      </c>
      <c r="G347" s="213" t="s">
        <v>214</v>
      </c>
      <c r="H347" s="214">
        <v>1</v>
      </c>
      <c r="I347" s="215"/>
      <c r="J347" s="216">
        <f>ROUND(I347*H347,2)</f>
        <v>0</v>
      </c>
      <c r="K347" s="217"/>
      <c r="L347" s="218"/>
      <c r="M347" s="219" t="s">
        <v>1</v>
      </c>
      <c r="N347" s="220" t="s">
        <v>41</v>
      </c>
      <c r="O347" s="76"/>
      <c r="P347" s="182">
        <f>O347*H347</f>
        <v>0</v>
      </c>
      <c r="Q347" s="182">
        <v>0.019099999999999999</v>
      </c>
      <c r="R347" s="182">
        <f>Q347*H347</f>
        <v>0.019099999999999999</v>
      </c>
      <c r="S347" s="182">
        <v>0</v>
      </c>
      <c r="T347" s="183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84" t="s">
        <v>176</v>
      </c>
      <c r="AT347" s="184" t="s">
        <v>222</v>
      </c>
      <c r="AU347" s="184" t="s">
        <v>86</v>
      </c>
      <c r="AY347" s="18" t="s">
        <v>128</v>
      </c>
      <c r="BE347" s="185">
        <f>IF(N347="základní",J347,0)</f>
        <v>0</v>
      </c>
      <c r="BF347" s="185">
        <f>IF(N347="snížená",J347,0)</f>
        <v>0</v>
      </c>
      <c r="BG347" s="185">
        <f>IF(N347="zákl. přenesená",J347,0)</f>
        <v>0</v>
      </c>
      <c r="BH347" s="185">
        <f>IF(N347="sníž. přenesená",J347,0)</f>
        <v>0</v>
      </c>
      <c r="BI347" s="185">
        <f>IF(N347="nulová",J347,0)</f>
        <v>0</v>
      </c>
      <c r="BJ347" s="18" t="s">
        <v>84</v>
      </c>
      <c r="BK347" s="185">
        <f>ROUND(I347*H347,2)</f>
        <v>0</v>
      </c>
      <c r="BL347" s="18" t="s">
        <v>134</v>
      </c>
      <c r="BM347" s="184" t="s">
        <v>332</v>
      </c>
    </row>
    <row r="348" s="13" customFormat="1">
      <c r="A348" s="13"/>
      <c r="B348" s="186"/>
      <c r="C348" s="13"/>
      <c r="D348" s="187" t="s">
        <v>136</v>
      </c>
      <c r="E348" s="188" t="s">
        <v>1</v>
      </c>
      <c r="F348" s="189" t="s">
        <v>270</v>
      </c>
      <c r="G348" s="13"/>
      <c r="H348" s="188" t="s">
        <v>1</v>
      </c>
      <c r="I348" s="190"/>
      <c r="J348" s="13"/>
      <c r="K348" s="13"/>
      <c r="L348" s="186"/>
      <c r="M348" s="191"/>
      <c r="N348" s="192"/>
      <c r="O348" s="192"/>
      <c r="P348" s="192"/>
      <c r="Q348" s="192"/>
      <c r="R348" s="192"/>
      <c r="S348" s="192"/>
      <c r="T348" s="19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8" t="s">
        <v>136</v>
      </c>
      <c r="AU348" s="188" t="s">
        <v>86</v>
      </c>
      <c r="AV348" s="13" t="s">
        <v>84</v>
      </c>
      <c r="AW348" s="13" t="s">
        <v>32</v>
      </c>
      <c r="AX348" s="13" t="s">
        <v>76</v>
      </c>
      <c r="AY348" s="188" t="s">
        <v>128</v>
      </c>
    </row>
    <row r="349" s="13" customFormat="1">
      <c r="A349" s="13"/>
      <c r="B349" s="186"/>
      <c r="C349" s="13"/>
      <c r="D349" s="187" t="s">
        <v>136</v>
      </c>
      <c r="E349" s="188" t="s">
        <v>1</v>
      </c>
      <c r="F349" s="189" t="s">
        <v>278</v>
      </c>
      <c r="G349" s="13"/>
      <c r="H349" s="188" t="s">
        <v>1</v>
      </c>
      <c r="I349" s="190"/>
      <c r="J349" s="13"/>
      <c r="K349" s="13"/>
      <c r="L349" s="186"/>
      <c r="M349" s="191"/>
      <c r="N349" s="192"/>
      <c r="O349" s="192"/>
      <c r="P349" s="192"/>
      <c r="Q349" s="192"/>
      <c r="R349" s="192"/>
      <c r="S349" s="192"/>
      <c r="T349" s="19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8" t="s">
        <v>136</v>
      </c>
      <c r="AU349" s="188" t="s">
        <v>86</v>
      </c>
      <c r="AV349" s="13" t="s">
        <v>84</v>
      </c>
      <c r="AW349" s="13" t="s">
        <v>32</v>
      </c>
      <c r="AX349" s="13" t="s">
        <v>76</v>
      </c>
      <c r="AY349" s="188" t="s">
        <v>128</v>
      </c>
    </row>
    <row r="350" s="14" customFormat="1">
      <c r="A350" s="14"/>
      <c r="B350" s="194"/>
      <c r="C350" s="14"/>
      <c r="D350" s="187" t="s">
        <v>136</v>
      </c>
      <c r="E350" s="195" t="s">
        <v>1</v>
      </c>
      <c r="F350" s="196" t="s">
        <v>84</v>
      </c>
      <c r="G350" s="14"/>
      <c r="H350" s="197">
        <v>1</v>
      </c>
      <c r="I350" s="198"/>
      <c r="J350" s="14"/>
      <c r="K350" s="14"/>
      <c r="L350" s="194"/>
      <c r="M350" s="199"/>
      <c r="N350" s="200"/>
      <c r="O350" s="200"/>
      <c r="P350" s="200"/>
      <c r="Q350" s="200"/>
      <c r="R350" s="200"/>
      <c r="S350" s="200"/>
      <c r="T350" s="20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195" t="s">
        <v>136</v>
      </c>
      <c r="AU350" s="195" t="s">
        <v>86</v>
      </c>
      <c r="AV350" s="14" t="s">
        <v>86</v>
      </c>
      <c r="AW350" s="14" t="s">
        <v>32</v>
      </c>
      <c r="AX350" s="14" t="s">
        <v>76</v>
      </c>
      <c r="AY350" s="195" t="s">
        <v>128</v>
      </c>
    </row>
    <row r="351" s="15" customFormat="1">
      <c r="A351" s="15"/>
      <c r="B351" s="202"/>
      <c r="C351" s="15"/>
      <c r="D351" s="187" t="s">
        <v>136</v>
      </c>
      <c r="E351" s="203" t="s">
        <v>1</v>
      </c>
      <c r="F351" s="204" t="s">
        <v>139</v>
      </c>
      <c r="G351" s="15"/>
      <c r="H351" s="205">
        <v>1</v>
      </c>
      <c r="I351" s="206"/>
      <c r="J351" s="15"/>
      <c r="K351" s="15"/>
      <c r="L351" s="202"/>
      <c r="M351" s="207"/>
      <c r="N351" s="208"/>
      <c r="O351" s="208"/>
      <c r="P351" s="208"/>
      <c r="Q351" s="208"/>
      <c r="R351" s="208"/>
      <c r="S351" s="208"/>
      <c r="T351" s="209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03" t="s">
        <v>136</v>
      </c>
      <c r="AU351" s="203" t="s">
        <v>86</v>
      </c>
      <c r="AV351" s="15" t="s">
        <v>134</v>
      </c>
      <c r="AW351" s="15" t="s">
        <v>32</v>
      </c>
      <c r="AX351" s="15" t="s">
        <v>84</v>
      </c>
      <c r="AY351" s="203" t="s">
        <v>128</v>
      </c>
    </row>
    <row r="352" s="2" customFormat="1" ht="21.75" customHeight="1">
      <c r="A352" s="37"/>
      <c r="B352" s="171"/>
      <c r="C352" s="210" t="s">
        <v>333</v>
      </c>
      <c r="D352" s="210" t="s">
        <v>222</v>
      </c>
      <c r="E352" s="211" t="s">
        <v>334</v>
      </c>
      <c r="F352" s="212" t="s">
        <v>335</v>
      </c>
      <c r="G352" s="213" t="s">
        <v>214</v>
      </c>
      <c r="H352" s="214">
        <v>1</v>
      </c>
      <c r="I352" s="215"/>
      <c r="J352" s="216">
        <f>ROUND(I352*H352,2)</f>
        <v>0</v>
      </c>
      <c r="K352" s="217"/>
      <c r="L352" s="218"/>
      <c r="M352" s="219" t="s">
        <v>1</v>
      </c>
      <c r="N352" s="220" t="s">
        <v>41</v>
      </c>
      <c r="O352" s="76"/>
      <c r="P352" s="182">
        <f>O352*H352</f>
        <v>0</v>
      </c>
      <c r="Q352" s="182">
        <v>0.019099999999999999</v>
      </c>
      <c r="R352" s="182">
        <f>Q352*H352</f>
        <v>0.019099999999999999</v>
      </c>
      <c r="S352" s="182">
        <v>0</v>
      </c>
      <c r="T352" s="183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84" t="s">
        <v>176</v>
      </c>
      <c r="AT352" s="184" t="s">
        <v>222</v>
      </c>
      <c r="AU352" s="184" t="s">
        <v>86</v>
      </c>
      <c r="AY352" s="18" t="s">
        <v>128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18" t="s">
        <v>84</v>
      </c>
      <c r="BK352" s="185">
        <f>ROUND(I352*H352,2)</f>
        <v>0</v>
      </c>
      <c r="BL352" s="18" t="s">
        <v>134</v>
      </c>
      <c r="BM352" s="184" t="s">
        <v>336</v>
      </c>
    </row>
    <row r="353" s="13" customFormat="1">
      <c r="A353" s="13"/>
      <c r="B353" s="186"/>
      <c r="C353" s="13"/>
      <c r="D353" s="187" t="s">
        <v>136</v>
      </c>
      <c r="E353" s="188" t="s">
        <v>1</v>
      </c>
      <c r="F353" s="189" t="s">
        <v>270</v>
      </c>
      <c r="G353" s="13"/>
      <c r="H353" s="188" t="s">
        <v>1</v>
      </c>
      <c r="I353" s="190"/>
      <c r="J353" s="13"/>
      <c r="K353" s="13"/>
      <c r="L353" s="186"/>
      <c r="M353" s="191"/>
      <c r="N353" s="192"/>
      <c r="O353" s="192"/>
      <c r="P353" s="192"/>
      <c r="Q353" s="192"/>
      <c r="R353" s="192"/>
      <c r="S353" s="192"/>
      <c r="T353" s="19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88" t="s">
        <v>136</v>
      </c>
      <c r="AU353" s="188" t="s">
        <v>86</v>
      </c>
      <c r="AV353" s="13" t="s">
        <v>84</v>
      </c>
      <c r="AW353" s="13" t="s">
        <v>32</v>
      </c>
      <c r="AX353" s="13" t="s">
        <v>76</v>
      </c>
      <c r="AY353" s="188" t="s">
        <v>128</v>
      </c>
    </row>
    <row r="354" s="13" customFormat="1">
      <c r="A354" s="13"/>
      <c r="B354" s="186"/>
      <c r="C354" s="13"/>
      <c r="D354" s="187" t="s">
        <v>136</v>
      </c>
      <c r="E354" s="188" t="s">
        <v>1</v>
      </c>
      <c r="F354" s="189" t="s">
        <v>279</v>
      </c>
      <c r="G354" s="13"/>
      <c r="H354" s="188" t="s">
        <v>1</v>
      </c>
      <c r="I354" s="190"/>
      <c r="J354" s="13"/>
      <c r="K354" s="13"/>
      <c r="L354" s="186"/>
      <c r="M354" s="191"/>
      <c r="N354" s="192"/>
      <c r="O354" s="192"/>
      <c r="P354" s="192"/>
      <c r="Q354" s="192"/>
      <c r="R354" s="192"/>
      <c r="S354" s="192"/>
      <c r="T354" s="19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8" t="s">
        <v>136</v>
      </c>
      <c r="AU354" s="188" t="s">
        <v>86</v>
      </c>
      <c r="AV354" s="13" t="s">
        <v>84</v>
      </c>
      <c r="AW354" s="13" t="s">
        <v>32</v>
      </c>
      <c r="AX354" s="13" t="s">
        <v>76</v>
      </c>
      <c r="AY354" s="188" t="s">
        <v>128</v>
      </c>
    </row>
    <row r="355" s="14" customFormat="1">
      <c r="A355" s="14"/>
      <c r="B355" s="194"/>
      <c r="C355" s="14"/>
      <c r="D355" s="187" t="s">
        <v>136</v>
      </c>
      <c r="E355" s="195" t="s">
        <v>1</v>
      </c>
      <c r="F355" s="196" t="s">
        <v>84</v>
      </c>
      <c r="G355" s="14"/>
      <c r="H355" s="197">
        <v>1</v>
      </c>
      <c r="I355" s="198"/>
      <c r="J355" s="14"/>
      <c r="K355" s="14"/>
      <c r="L355" s="194"/>
      <c r="M355" s="199"/>
      <c r="N355" s="200"/>
      <c r="O355" s="200"/>
      <c r="P355" s="200"/>
      <c r="Q355" s="200"/>
      <c r="R355" s="200"/>
      <c r="S355" s="200"/>
      <c r="T355" s="20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195" t="s">
        <v>136</v>
      </c>
      <c r="AU355" s="195" t="s">
        <v>86</v>
      </c>
      <c r="AV355" s="14" t="s">
        <v>86</v>
      </c>
      <c r="AW355" s="14" t="s">
        <v>32</v>
      </c>
      <c r="AX355" s="14" t="s">
        <v>76</v>
      </c>
      <c r="AY355" s="195" t="s">
        <v>128</v>
      </c>
    </row>
    <row r="356" s="15" customFormat="1">
      <c r="A356" s="15"/>
      <c r="B356" s="202"/>
      <c r="C356" s="15"/>
      <c r="D356" s="187" t="s">
        <v>136</v>
      </c>
      <c r="E356" s="203" t="s">
        <v>1</v>
      </c>
      <c r="F356" s="204" t="s">
        <v>139</v>
      </c>
      <c r="G356" s="15"/>
      <c r="H356" s="205">
        <v>1</v>
      </c>
      <c r="I356" s="206"/>
      <c r="J356" s="15"/>
      <c r="K356" s="15"/>
      <c r="L356" s="202"/>
      <c r="M356" s="207"/>
      <c r="N356" s="208"/>
      <c r="O356" s="208"/>
      <c r="P356" s="208"/>
      <c r="Q356" s="208"/>
      <c r="R356" s="208"/>
      <c r="S356" s="208"/>
      <c r="T356" s="209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03" t="s">
        <v>136</v>
      </c>
      <c r="AU356" s="203" t="s">
        <v>86</v>
      </c>
      <c r="AV356" s="15" t="s">
        <v>134</v>
      </c>
      <c r="AW356" s="15" t="s">
        <v>32</v>
      </c>
      <c r="AX356" s="15" t="s">
        <v>84</v>
      </c>
      <c r="AY356" s="203" t="s">
        <v>128</v>
      </c>
    </row>
    <row r="357" s="2" customFormat="1" ht="21.75" customHeight="1">
      <c r="A357" s="37"/>
      <c r="B357" s="171"/>
      <c r="C357" s="210" t="s">
        <v>337</v>
      </c>
      <c r="D357" s="210" t="s">
        <v>222</v>
      </c>
      <c r="E357" s="211" t="s">
        <v>338</v>
      </c>
      <c r="F357" s="212" t="s">
        <v>339</v>
      </c>
      <c r="G357" s="213" t="s">
        <v>214</v>
      </c>
      <c r="H357" s="214">
        <v>1</v>
      </c>
      <c r="I357" s="215"/>
      <c r="J357" s="216">
        <f>ROUND(I357*H357,2)</f>
        <v>0</v>
      </c>
      <c r="K357" s="217"/>
      <c r="L357" s="218"/>
      <c r="M357" s="219" t="s">
        <v>1</v>
      </c>
      <c r="N357" s="220" t="s">
        <v>41</v>
      </c>
      <c r="O357" s="76"/>
      <c r="P357" s="182">
        <f>O357*H357</f>
        <v>0</v>
      </c>
      <c r="Q357" s="182">
        <v>0.019099999999999999</v>
      </c>
      <c r="R357" s="182">
        <f>Q357*H357</f>
        <v>0.019099999999999999</v>
      </c>
      <c r="S357" s="182">
        <v>0</v>
      </c>
      <c r="T357" s="183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84" t="s">
        <v>176</v>
      </c>
      <c r="AT357" s="184" t="s">
        <v>222</v>
      </c>
      <c r="AU357" s="184" t="s">
        <v>86</v>
      </c>
      <c r="AY357" s="18" t="s">
        <v>128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18" t="s">
        <v>84</v>
      </c>
      <c r="BK357" s="185">
        <f>ROUND(I357*H357,2)</f>
        <v>0</v>
      </c>
      <c r="BL357" s="18" t="s">
        <v>134</v>
      </c>
      <c r="BM357" s="184" t="s">
        <v>340</v>
      </c>
    </row>
    <row r="358" s="13" customFormat="1">
      <c r="A358" s="13"/>
      <c r="B358" s="186"/>
      <c r="C358" s="13"/>
      <c r="D358" s="187" t="s">
        <v>136</v>
      </c>
      <c r="E358" s="188" t="s">
        <v>1</v>
      </c>
      <c r="F358" s="189" t="s">
        <v>270</v>
      </c>
      <c r="G358" s="13"/>
      <c r="H358" s="188" t="s">
        <v>1</v>
      </c>
      <c r="I358" s="190"/>
      <c r="J358" s="13"/>
      <c r="K358" s="13"/>
      <c r="L358" s="186"/>
      <c r="M358" s="191"/>
      <c r="N358" s="192"/>
      <c r="O358" s="192"/>
      <c r="P358" s="192"/>
      <c r="Q358" s="192"/>
      <c r="R358" s="192"/>
      <c r="S358" s="192"/>
      <c r="T358" s="19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8" t="s">
        <v>136</v>
      </c>
      <c r="AU358" s="188" t="s">
        <v>86</v>
      </c>
      <c r="AV358" s="13" t="s">
        <v>84</v>
      </c>
      <c r="AW358" s="13" t="s">
        <v>32</v>
      </c>
      <c r="AX358" s="13" t="s">
        <v>76</v>
      </c>
      <c r="AY358" s="188" t="s">
        <v>128</v>
      </c>
    </row>
    <row r="359" s="13" customFormat="1">
      <c r="A359" s="13"/>
      <c r="B359" s="186"/>
      <c r="C359" s="13"/>
      <c r="D359" s="187" t="s">
        <v>136</v>
      </c>
      <c r="E359" s="188" t="s">
        <v>1</v>
      </c>
      <c r="F359" s="189" t="s">
        <v>280</v>
      </c>
      <c r="G359" s="13"/>
      <c r="H359" s="188" t="s">
        <v>1</v>
      </c>
      <c r="I359" s="190"/>
      <c r="J359" s="13"/>
      <c r="K359" s="13"/>
      <c r="L359" s="186"/>
      <c r="M359" s="191"/>
      <c r="N359" s="192"/>
      <c r="O359" s="192"/>
      <c r="P359" s="192"/>
      <c r="Q359" s="192"/>
      <c r="R359" s="192"/>
      <c r="S359" s="192"/>
      <c r="T359" s="19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88" t="s">
        <v>136</v>
      </c>
      <c r="AU359" s="188" t="s">
        <v>86</v>
      </c>
      <c r="AV359" s="13" t="s">
        <v>84</v>
      </c>
      <c r="AW359" s="13" t="s">
        <v>32</v>
      </c>
      <c r="AX359" s="13" t="s">
        <v>76</v>
      </c>
      <c r="AY359" s="188" t="s">
        <v>128</v>
      </c>
    </row>
    <row r="360" s="14" customFormat="1">
      <c r="A360" s="14"/>
      <c r="B360" s="194"/>
      <c r="C360" s="14"/>
      <c r="D360" s="187" t="s">
        <v>136</v>
      </c>
      <c r="E360" s="195" t="s">
        <v>1</v>
      </c>
      <c r="F360" s="196" t="s">
        <v>84</v>
      </c>
      <c r="G360" s="14"/>
      <c r="H360" s="197">
        <v>1</v>
      </c>
      <c r="I360" s="198"/>
      <c r="J360" s="14"/>
      <c r="K360" s="14"/>
      <c r="L360" s="194"/>
      <c r="M360" s="199"/>
      <c r="N360" s="200"/>
      <c r="O360" s="200"/>
      <c r="P360" s="200"/>
      <c r="Q360" s="200"/>
      <c r="R360" s="200"/>
      <c r="S360" s="200"/>
      <c r="T360" s="20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195" t="s">
        <v>136</v>
      </c>
      <c r="AU360" s="195" t="s">
        <v>86</v>
      </c>
      <c r="AV360" s="14" t="s">
        <v>86</v>
      </c>
      <c r="AW360" s="14" t="s">
        <v>32</v>
      </c>
      <c r="AX360" s="14" t="s">
        <v>76</v>
      </c>
      <c r="AY360" s="195" t="s">
        <v>128</v>
      </c>
    </row>
    <row r="361" s="15" customFormat="1">
      <c r="A361" s="15"/>
      <c r="B361" s="202"/>
      <c r="C361" s="15"/>
      <c r="D361" s="187" t="s">
        <v>136</v>
      </c>
      <c r="E361" s="203" t="s">
        <v>1</v>
      </c>
      <c r="F361" s="204" t="s">
        <v>139</v>
      </c>
      <c r="G361" s="15"/>
      <c r="H361" s="205">
        <v>1</v>
      </c>
      <c r="I361" s="206"/>
      <c r="J361" s="15"/>
      <c r="K361" s="15"/>
      <c r="L361" s="202"/>
      <c r="M361" s="207"/>
      <c r="N361" s="208"/>
      <c r="O361" s="208"/>
      <c r="P361" s="208"/>
      <c r="Q361" s="208"/>
      <c r="R361" s="208"/>
      <c r="S361" s="208"/>
      <c r="T361" s="209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03" t="s">
        <v>136</v>
      </c>
      <c r="AU361" s="203" t="s">
        <v>86</v>
      </c>
      <c r="AV361" s="15" t="s">
        <v>134</v>
      </c>
      <c r="AW361" s="15" t="s">
        <v>32</v>
      </c>
      <c r="AX361" s="15" t="s">
        <v>84</v>
      </c>
      <c r="AY361" s="203" t="s">
        <v>128</v>
      </c>
    </row>
    <row r="362" s="2" customFormat="1" ht="21.75" customHeight="1">
      <c r="A362" s="37"/>
      <c r="B362" s="171"/>
      <c r="C362" s="210" t="s">
        <v>341</v>
      </c>
      <c r="D362" s="210" t="s">
        <v>222</v>
      </c>
      <c r="E362" s="211" t="s">
        <v>342</v>
      </c>
      <c r="F362" s="212" t="s">
        <v>343</v>
      </c>
      <c r="G362" s="213" t="s">
        <v>214</v>
      </c>
      <c r="H362" s="214">
        <v>1</v>
      </c>
      <c r="I362" s="215"/>
      <c r="J362" s="216">
        <f>ROUND(I362*H362,2)</f>
        <v>0</v>
      </c>
      <c r="K362" s="217"/>
      <c r="L362" s="218"/>
      <c r="M362" s="219" t="s">
        <v>1</v>
      </c>
      <c r="N362" s="220" t="s">
        <v>41</v>
      </c>
      <c r="O362" s="76"/>
      <c r="P362" s="182">
        <f>O362*H362</f>
        <v>0</v>
      </c>
      <c r="Q362" s="182">
        <v>0.019099999999999999</v>
      </c>
      <c r="R362" s="182">
        <f>Q362*H362</f>
        <v>0.019099999999999999</v>
      </c>
      <c r="S362" s="182">
        <v>0</v>
      </c>
      <c r="T362" s="183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4" t="s">
        <v>176</v>
      </c>
      <c r="AT362" s="184" t="s">
        <v>222</v>
      </c>
      <c r="AU362" s="184" t="s">
        <v>86</v>
      </c>
      <c r="AY362" s="18" t="s">
        <v>128</v>
      </c>
      <c r="BE362" s="185">
        <f>IF(N362="základní",J362,0)</f>
        <v>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18" t="s">
        <v>84</v>
      </c>
      <c r="BK362" s="185">
        <f>ROUND(I362*H362,2)</f>
        <v>0</v>
      </c>
      <c r="BL362" s="18" t="s">
        <v>134</v>
      </c>
      <c r="BM362" s="184" t="s">
        <v>344</v>
      </c>
    </row>
    <row r="363" s="13" customFormat="1">
      <c r="A363" s="13"/>
      <c r="B363" s="186"/>
      <c r="C363" s="13"/>
      <c r="D363" s="187" t="s">
        <v>136</v>
      </c>
      <c r="E363" s="188" t="s">
        <v>1</v>
      </c>
      <c r="F363" s="189" t="s">
        <v>270</v>
      </c>
      <c r="G363" s="13"/>
      <c r="H363" s="188" t="s">
        <v>1</v>
      </c>
      <c r="I363" s="190"/>
      <c r="J363" s="13"/>
      <c r="K363" s="13"/>
      <c r="L363" s="186"/>
      <c r="M363" s="191"/>
      <c r="N363" s="192"/>
      <c r="O363" s="192"/>
      <c r="P363" s="192"/>
      <c r="Q363" s="192"/>
      <c r="R363" s="192"/>
      <c r="S363" s="192"/>
      <c r="T363" s="19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8" t="s">
        <v>136</v>
      </c>
      <c r="AU363" s="188" t="s">
        <v>86</v>
      </c>
      <c r="AV363" s="13" t="s">
        <v>84</v>
      </c>
      <c r="AW363" s="13" t="s">
        <v>32</v>
      </c>
      <c r="AX363" s="13" t="s">
        <v>76</v>
      </c>
      <c r="AY363" s="188" t="s">
        <v>128</v>
      </c>
    </row>
    <row r="364" s="13" customFormat="1">
      <c r="A364" s="13"/>
      <c r="B364" s="186"/>
      <c r="C364" s="13"/>
      <c r="D364" s="187" t="s">
        <v>136</v>
      </c>
      <c r="E364" s="188" t="s">
        <v>1</v>
      </c>
      <c r="F364" s="189" t="s">
        <v>281</v>
      </c>
      <c r="G364" s="13"/>
      <c r="H364" s="188" t="s">
        <v>1</v>
      </c>
      <c r="I364" s="190"/>
      <c r="J364" s="13"/>
      <c r="K364" s="13"/>
      <c r="L364" s="186"/>
      <c r="M364" s="191"/>
      <c r="N364" s="192"/>
      <c r="O364" s="192"/>
      <c r="P364" s="192"/>
      <c r="Q364" s="192"/>
      <c r="R364" s="192"/>
      <c r="S364" s="192"/>
      <c r="T364" s="19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8" t="s">
        <v>136</v>
      </c>
      <c r="AU364" s="188" t="s">
        <v>86</v>
      </c>
      <c r="AV364" s="13" t="s">
        <v>84</v>
      </c>
      <c r="AW364" s="13" t="s">
        <v>32</v>
      </c>
      <c r="AX364" s="13" t="s">
        <v>76</v>
      </c>
      <c r="AY364" s="188" t="s">
        <v>128</v>
      </c>
    </row>
    <row r="365" s="14" customFormat="1">
      <c r="A365" s="14"/>
      <c r="B365" s="194"/>
      <c r="C365" s="14"/>
      <c r="D365" s="187" t="s">
        <v>136</v>
      </c>
      <c r="E365" s="195" t="s">
        <v>1</v>
      </c>
      <c r="F365" s="196" t="s">
        <v>84</v>
      </c>
      <c r="G365" s="14"/>
      <c r="H365" s="197">
        <v>1</v>
      </c>
      <c r="I365" s="198"/>
      <c r="J365" s="14"/>
      <c r="K365" s="14"/>
      <c r="L365" s="194"/>
      <c r="M365" s="199"/>
      <c r="N365" s="200"/>
      <c r="O365" s="200"/>
      <c r="P365" s="200"/>
      <c r="Q365" s="200"/>
      <c r="R365" s="200"/>
      <c r="S365" s="200"/>
      <c r="T365" s="20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195" t="s">
        <v>136</v>
      </c>
      <c r="AU365" s="195" t="s">
        <v>86</v>
      </c>
      <c r="AV365" s="14" t="s">
        <v>86</v>
      </c>
      <c r="AW365" s="14" t="s">
        <v>32</v>
      </c>
      <c r="AX365" s="14" t="s">
        <v>76</v>
      </c>
      <c r="AY365" s="195" t="s">
        <v>128</v>
      </c>
    </row>
    <row r="366" s="15" customFormat="1">
      <c r="A366" s="15"/>
      <c r="B366" s="202"/>
      <c r="C366" s="15"/>
      <c r="D366" s="187" t="s">
        <v>136</v>
      </c>
      <c r="E366" s="203" t="s">
        <v>1</v>
      </c>
      <c r="F366" s="204" t="s">
        <v>139</v>
      </c>
      <c r="G366" s="15"/>
      <c r="H366" s="205">
        <v>1</v>
      </c>
      <c r="I366" s="206"/>
      <c r="J366" s="15"/>
      <c r="K366" s="15"/>
      <c r="L366" s="202"/>
      <c r="M366" s="207"/>
      <c r="N366" s="208"/>
      <c r="O366" s="208"/>
      <c r="P366" s="208"/>
      <c r="Q366" s="208"/>
      <c r="R366" s="208"/>
      <c r="S366" s="208"/>
      <c r="T366" s="209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03" t="s">
        <v>136</v>
      </c>
      <c r="AU366" s="203" t="s">
        <v>86</v>
      </c>
      <c r="AV366" s="15" t="s">
        <v>134</v>
      </c>
      <c r="AW366" s="15" t="s">
        <v>32</v>
      </c>
      <c r="AX366" s="15" t="s">
        <v>84</v>
      </c>
      <c r="AY366" s="203" t="s">
        <v>128</v>
      </c>
    </row>
    <row r="367" s="2" customFormat="1" ht="21.75" customHeight="1">
      <c r="A367" s="37"/>
      <c r="B367" s="171"/>
      <c r="C367" s="210" t="s">
        <v>345</v>
      </c>
      <c r="D367" s="210" t="s">
        <v>222</v>
      </c>
      <c r="E367" s="211" t="s">
        <v>346</v>
      </c>
      <c r="F367" s="212" t="s">
        <v>347</v>
      </c>
      <c r="G367" s="213" t="s">
        <v>214</v>
      </c>
      <c r="H367" s="214">
        <v>7</v>
      </c>
      <c r="I367" s="215"/>
      <c r="J367" s="216">
        <f>ROUND(I367*H367,2)</f>
        <v>0</v>
      </c>
      <c r="K367" s="217"/>
      <c r="L367" s="218"/>
      <c r="M367" s="219" t="s">
        <v>1</v>
      </c>
      <c r="N367" s="220" t="s">
        <v>41</v>
      </c>
      <c r="O367" s="76"/>
      <c r="P367" s="182">
        <f>O367*H367</f>
        <v>0</v>
      </c>
      <c r="Q367" s="182">
        <v>0.019099999999999999</v>
      </c>
      <c r="R367" s="182">
        <f>Q367*H367</f>
        <v>0.13369999999999999</v>
      </c>
      <c r="S367" s="182">
        <v>0</v>
      </c>
      <c r="T367" s="183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84" t="s">
        <v>176</v>
      </c>
      <c r="AT367" s="184" t="s">
        <v>222</v>
      </c>
      <c r="AU367" s="184" t="s">
        <v>86</v>
      </c>
      <c r="AY367" s="18" t="s">
        <v>128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18" t="s">
        <v>84</v>
      </c>
      <c r="BK367" s="185">
        <f>ROUND(I367*H367,2)</f>
        <v>0</v>
      </c>
      <c r="BL367" s="18" t="s">
        <v>134</v>
      </c>
      <c r="BM367" s="184" t="s">
        <v>348</v>
      </c>
    </row>
    <row r="368" s="13" customFormat="1">
      <c r="A368" s="13"/>
      <c r="B368" s="186"/>
      <c r="C368" s="13"/>
      <c r="D368" s="187" t="s">
        <v>136</v>
      </c>
      <c r="E368" s="188" t="s">
        <v>1</v>
      </c>
      <c r="F368" s="189" t="s">
        <v>270</v>
      </c>
      <c r="G368" s="13"/>
      <c r="H368" s="188" t="s">
        <v>1</v>
      </c>
      <c r="I368" s="190"/>
      <c r="J368" s="13"/>
      <c r="K368" s="13"/>
      <c r="L368" s="186"/>
      <c r="M368" s="191"/>
      <c r="N368" s="192"/>
      <c r="O368" s="192"/>
      <c r="P368" s="192"/>
      <c r="Q368" s="192"/>
      <c r="R368" s="192"/>
      <c r="S368" s="192"/>
      <c r="T368" s="19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88" t="s">
        <v>136</v>
      </c>
      <c r="AU368" s="188" t="s">
        <v>86</v>
      </c>
      <c r="AV368" s="13" t="s">
        <v>84</v>
      </c>
      <c r="AW368" s="13" t="s">
        <v>32</v>
      </c>
      <c r="AX368" s="13" t="s">
        <v>76</v>
      </c>
      <c r="AY368" s="188" t="s">
        <v>128</v>
      </c>
    </row>
    <row r="369" s="13" customFormat="1">
      <c r="A369" s="13"/>
      <c r="B369" s="186"/>
      <c r="C369" s="13"/>
      <c r="D369" s="187" t="s">
        <v>136</v>
      </c>
      <c r="E369" s="188" t="s">
        <v>1</v>
      </c>
      <c r="F369" s="189" t="s">
        <v>282</v>
      </c>
      <c r="G369" s="13"/>
      <c r="H369" s="188" t="s">
        <v>1</v>
      </c>
      <c r="I369" s="190"/>
      <c r="J369" s="13"/>
      <c r="K369" s="13"/>
      <c r="L369" s="186"/>
      <c r="M369" s="191"/>
      <c r="N369" s="192"/>
      <c r="O369" s="192"/>
      <c r="P369" s="192"/>
      <c r="Q369" s="192"/>
      <c r="R369" s="192"/>
      <c r="S369" s="192"/>
      <c r="T369" s="19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88" t="s">
        <v>136</v>
      </c>
      <c r="AU369" s="188" t="s">
        <v>86</v>
      </c>
      <c r="AV369" s="13" t="s">
        <v>84</v>
      </c>
      <c r="AW369" s="13" t="s">
        <v>32</v>
      </c>
      <c r="AX369" s="13" t="s">
        <v>76</v>
      </c>
      <c r="AY369" s="188" t="s">
        <v>128</v>
      </c>
    </row>
    <row r="370" s="14" customFormat="1">
      <c r="A370" s="14"/>
      <c r="B370" s="194"/>
      <c r="C370" s="14"/>
      <c r="D370" s="187" t="s">
        <v>136</v>
      </c>
      <c r="E370" s="195" t="s">
        <v>1</v>
      </c>
      <c r="F370" s="196" t="s">
        <v>169</v>
      </c>
      <c r="G370" s="14"/>
      <c r="H370" s="197">
        <v>7</v>
      </c>
      <c r="I370" s="198"/>
      <c r="J370" s="14"/>
      <c r="K370" s="14"/>
      <c r="L370" s="194"/>
      <c r="M370" s="199"/>
      <c r="N370" s="200"/>
      <c r="O370" s="200"/>
      <c r="P370" s="200"/>
      <c r="Q370" s="200"/>
      <c r="R370" s="200"/>
      <c r="S370" s="200"/>
      <c r="T370" s="20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5" t="s">
        <v>136</v>
      </c>
      <c r="AU370" s="195" t="s">
        <v>86</v>
      </c>
      <c r="AV370" s="14" t="s">
        <v>86</v>
      </c>
      <c r="AW370" s="14" t="s">
        <v>32</v>
      </c>
      <c r="AX370" s="14" t="s">
        <v>76</v>
      </c>
      <c r="AY370" s="195" t="s">
        <v>128</v>
      </c>
    </row>
    <row r="371" s="15" customFormat="1">
      <c r="A371" s="15"/>
      <c r="B371" s="202"/>
      <c r="C371" s="15"/>
      <c r="D371" s="187" t="s">
        <v>136</v>
      </c>
      <c r="E371" s="203" t="s">
        <v>1</v>
      </c>
      <c r="F371" s="204" t="s">
        <v>139</v>
      </c>
      <c r="G371" s="15"/>
      <c r="H371" s="205">
        <v>7</v>
      </c>
      <c r="I371" s="206"/>
      <c r="J371" s="15"/>
      <c r="K371" s="15"/>
      <c r="L371" s="202"/>
      <c r="M371" s="207"/>
      <c r="N371" s="208"/>
      <c r="O371" s="208"/>
      <c r="P371" s="208"/>
      <c r="Q371" s="208"/>
      <c r="R371" s="208"/>
      <c r="S371" s="208"/>
      <c r="T371" s="209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03" t="s">
        <v>136</v>
      </c>
      <c r="AU371" s="203" t="s">
        <v>86</v>
      </c>
      <c r="AV371" s="15" t="s">
        <v>134</v>
      </c>
      <c r="AW371" s="15" t="s">
        <v>32</v>
      </c>
      <c r="AX371" s="15" t="s">
        <v>84</v>
      </c>
      <c r="AY371" s="203" t="s">
        <v>128</v>
      </c>
    </row>
    <row r="372" s="2" customFormat="1" ht="21.75" customHeight="1">
      <c r="A372" s="37"/>
      <c r="B372" s="171"/>
      <c r="C372" s="210" t="s">
        <v>349</v>
      </c>
      <c r="D372" s="210" t="s">
        <v>222</v>
      </c>
      <c r="E372" s="211" t="s">
        <v>350</v>
      </c>
      <c r="F372" s="212" t="s">
        <v>351</v>
      </c>
      <c r="G372" s="213" t="s">
        <v>214</v>
      </c>
      <c r="H372" s="214">
        <v>1</v>
      </c>
      <c r="I372" s="215"/>
      <c r="J372" s="216">
        <f>ROUND(I372*H372,2)</f>
        <v>0</v>
      </c>
      <c r="K372" s="217"/>
      <c r="L372" s="218"/>
      <c r="M372" s="219" t="s">
        <v>1</v>
      </c>
      <c r="N372" s="220" t="s">
        <v>41</v>
      </c>
      <c r="O372" s="76"/>
      <c r="P372" s="182">
        <f>O372*H372</f>
        <v>0</v>
      </c>
      <c r="Q372" s="182">
        <v>0.019099999999999999</v>
      </c>
      <c r="R372" s="182">
        <f>Q372*H372</f>
        <v>0.019099999999999999</v>
      </c>
      <c r="S372" s="182">
        <v>0</v>
      </c>
      <c r="T372" s="183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84" t="s">
        <v>176</v>
      </c>
      <c r="AT372" s="184" t="s">
        <v>222</v>
      </c>
      <c r="AU372" s="184" t="s">
        <v>86</v>
      </c>
      <c r="AY372" s="18" t="s">
        <v>128</v>
      </c>
      <c r="BE372" s="185">
        <f>IF(N372="základní",J372,0)</f>
        <v>0</v>
      </c>
      <c r="BF372" s="185">
        <f>IF(N372="snížená",J372,0)</f>
        <v>0</v>
      </c>
      <c r="BG372" s="185">
        <f>IF(N372="zákl. přenesená",J372,0)</f>
        <v>0</v>
      </c>
      <c r="BH372" s="185">
        <f>IF(N372="sníž. přenesená",J372,0)</f>
        <v>0</v>
      </c>
      <c r="BI372" s="185">
        <f>IF(N372="nulová",J372,0)</f>
        <v>0</v>
      </c>
      <c r="BJ372" s="18" t="s">
        <v>84</v>
      </c>
      <c r="BK372" s="185">
        <f>ROUND(I372*H372,2)</f>
        <v>0</v>
      </c>
      <c r="BL372" s="18" t="s">
        <v>134</v>
      </c>
      <c r="BM372" s="184" t="s">
        <v>352</v>
      </c>
    </row>
    <row r="373" s="13" customFormat="1">
      <c r="A373" s="13"/>
      <c r="B373" s="186"/>
      <c r="C373" s="13"/>
      <c r="D373" s="187" t="s">
        <v>136</v>
      </c>
      <c r="E373" s="188" t="s">
        <v>1</v>
      </c>
      <c r="F373" s="189" t="s">
        <v>270</v>
      </c>
      <c r="G373" s="13"/>
      <c r="H373" s="188" t="s">
        <v>1</v>
      </c>
      <c r="I373" s="190"/>
      <c r="J373" s="13"/>
      <c r="K373" s="13"/>
      <c r="L373" s="186"/>
      <c r="M373" s="191"/>
      <c r="N373" s="192"/>
      <c r="O373" s="192"/>
      <c r="P373" s="192"/>
      <c r="Q373" s="192"/>
      <c r="R373" s="192"/>
      <c r="S373" s="192"/>
      <c r="T373" s="19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88" t="s">
        <v>136</v>
      </c>
      <c r="AU373" s="188" t="s">
        <v>86</v>
      </c>
      <c r="AV373" s="13" t="s">
        <v>84</v>
      </c>
      <c r="AW373" s="13" t="s">
        <v>32</v>
      </c>
      <c r="AX373" s="13" t="s">
        <v>76</v>
      </c>
      <c r="AY373" s="188" t="s">
        <v>128</v>
      </c>
    </row>
    <row r="374" s="13" customFormat="1">
      <c r="A374" s="13"/>
      <c r="B374" s="186"/>
      <c r="C374" s="13"/>
      <c r="D374" s="187" t="s">
        <v>136</v>
      </c>
      <c r="E374" s="188" t="s">
        <v>1</v>
      </c>
      <c r="F374" s="189" t="s">
        <v>283</v>
      </c>
      <c r="G374" s="13"/>
      <c r="H374" s="188" t="s">
        <v>1</v>
      </c>
      <c r="I374" s="190"/>
      <c r="J374" s="13"/>
      <c r="K374" s="13"/>
      <c r="L374" s="186"/>
      <c r="M374" s="191"/>
      <c r="N374" s="192"/>
      <c r="O374" s="192"/>
      <c r="P374" s="192"/>
      <c r="Q374" s="192"/>
      <c r="R374" s="192"/>
      <c r="S374" s="192"/>
      <c r="T374" s="19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88" t="s">
        <v>136</v>
      </c>
      <c r="AU374" s="188" t="s">
        <v>86</v>
      </c>
      <c r="AV374" s="13" t="s">
        <v>84</v>
      </c>
      <c r="AW374" s="13" t="s">
        <v>32</v>
      </c>
      <c r="AX374" s="13" t="s">
        <v>76</v>
      </c>
      <c r="AY374" s="188" t="s">
        <v>128</v>
      </c>
    </row>
    <row r="375" s="14" customFormat="1">
      <c r="A375" s="14"/>
      <c r="B375" s="194"/>
      <c r="C375" s="14"/>
      <c r="D375" s="187" t="s">
        <v>136</v>
      </c>
      <c r="E375" s="195" t="s">
        <v>1</v>
      </c>
      <c r="F375" s="196" t="s">
        <v>84</v>
      </c>
      <c r="G375" s="14"/>
      <c r="H375" s="197">
        <v>1</v>
      </c>
      <c r="I375" s="198"/>
      <c r="J375" s="14"/>
      <c r="K375" s="14"/>
      <c r="L375" s="194"/>
      <c r="M375" s="199"/>
      <c r="N375" s="200"/>
      <c r="O375" s="200"/>
      <c r="P375" s="200"/>
      <c r="Q375" s="200"/>
      <c r="R375" s="200"/>
      <c r="S375" s="200"/>
      <c r="T375" s="20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195" t="s">
        <v>136</v>
      </c>
      <c r="AU375" s="195" t="s">
        <v>86</v>
      </c>
      <c r="AV375" s="14" t="s">
        <v>86</v>
      </c>
      <c r="AW375" s="14" t="s">
        <v>32</v>
      </c>
      <c r="AX375" s="14" t="s">
        <v>76</v>
      </c>
      <c r="AY375" s="195" t="s">
        <v>128</v>
      </c>
    </row>
    <row r="376" s="15" customFormat="1">
      <c r="A376" s="15"/>
      <c r="B376" s="202"/>
      <c r="C376" s="15"/>
      <c r="D376" s="187" t="s">
        <v>136</v>
      </c>
      <c r="E376" s="203" t="s">
        <v>1</v>
      </c>
      <c r="F376" s="204" t="s">
        <v>139</v>
      </c>
      <c r="G376" s="15"/>
      <c r="H376" s="205">
        <v>1</v>
      </c>
      <c r="I376" s="206"/>
      <c r="J376" s="15"/>
      <c r="K376" s="15"/>
      <c r="L376" s="202"/>
      <c r="M376" s="207"/>
      <c r="N376" s="208"/>
      <c r="O376" s="208"/>
      <c r="P376" s="208"/>
      <c r="Q376" s="208"/>
      <c r="R376" s="208"/>
      <c r="S376" s="208"/>
      <c r="T376" s="209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03" t="s">
        <v>136</v>
      </c>
      <c r="AU376" s="203" t="s">
        <v>86</v>
      </c>
      <c r="AV376" s="15" t="s">
        <v>134</v>
      </c>
      <c r="AW376" s="15" t="s">
        <v>32</v>
      </c>
      <c r="AX376" s="15" t="s">
        <v>84</v>
      </c>
      <c r="AY376" s="203" t="s">
        <v>128</v>
      </c>
    </row>
    <row r="377" s="2" customFormat="1" ht="21.75" customHeight="1">
      <c r="A377" s="37"/>
      <c r="B377" s="171"/>
      <c r="C377" s="210" t="s">
        <v>353</v>
      </c>
      <c r="D377" s="210" t="s">
        <v>222</v>
      </c>
      <c r="E377" s="211" t="s">
        <v>354</v>
      </c>
      <c r="F377" s="212" t="s">
        <v>355</v>
      </c>
      <c r="G377" s="213" t="s">
        <v>214</v>
      </c>
      <c r="H377" s="214">
        <v>3</v>
      </c>
      <c r="I377" s="215"/>
      <c r="J377" s="216">
        <f>ROUND(I377*H377,2)</f>
        <v>0</v>
      </c>
      <c r="K377" s="217"/>
      <c r="L377" s="218"/>
      <c r="M377" s="219" t="s">
        <v>1</v>
      </c>
      <c r="N377" s="220" t="s">
        <v>41</v>
      </c>
      <c r="O377" s="76"/>
      <c r="P377" s="182">
        <f>O377*H377</f>
        <v>0</v>
      </c>
      <c r="Q377" s="182">
        <v>0.019099999999999999</v>
      </c>
      <c r="R377" s="182">
        <f>Q377*H377</f>
        <v>0.057299999999999997</v>
      </c>
      <c r="S377" s="182">
        <v>0</v>
      </c>
      <c r="T377" s="183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84" t="s">
        <v>176</v>
      </c>
      <c r="AT377" s="184" t="s">
        <v>222</v>
      </c>
      <c r="AU377" s="184" t="s">
        <v>86</v>
      </c>
      <c r="AY377" s="18" t="s">
        <v>128</v>
      </c>
      <c r="BE377" s="185">
        <f>IF(N377="základní",J377,0)</f>
        <v>0</v>
      </c>
      <c r="BF377" s="185">
        <f>IF(N377="snížená",J377,0)</f>
        <v>0</v>
      </c>
      <c r="BG377" s="185">
        <f>IF(N377="zákl. přenesená",J377,0)</f>
        <v>0</v>
      </c>
      <c r="BH377" s="185">
        <f>IF(N377="sníž. přenesená",J377,0)</f>
        <v>0</v>
      </c>
      <c r="BI377" s="185">
        <f>IF(N377="nulová",J377,0)</f>
        <v>0</v>
      </c>
      <c r="BJ377" s="18" t="s">
        <v>84</v>
      </c>
      <c r="BK377" s="185">
        <f>ROUND(I377*H377,2)</f>
        <v>0</v>
      </c>
      <c r="BL377" s="18" t="s">
        <v>134</v>
      </c>
      <c r="BM377" s="184" t="s">
        <v>356</v>
      </c>
    </row>
    <row r="378" s="13" customFormat="1">
      <c r="A378" s="13"/>
      <c r="B378" s="186"/>
      <c r="C378" s="13"/>
      <c r="D378" s="187" t="s">
        <v>136</v>
      </c>
      <c r="E378" s="188" t="s">
        <v>1</v>
      </c>
      <c r="F378" s="189" t="s">
        <v>270</v>
      </c>
      <c r="G378" s="13"/>
      <c r="H378" s="188" t="s">
        <v>1</v>
      </c>
      <c r="I378" s="190"/>
      <c r="J378" s="13"/>
      <c r="K378" s="13"/>
      <c r="L378" s="186"/>
      <c r="M378" s="191"/>
      <c r="N378" s="192"/>
      <c r="O378" s="192"/>
      <c r="P378" s="192"/>
      <c r="Q378" s="192"/>
      <c r="R378" s="192"/>
      <c r="S378" s="192"/>
      <c r="T378" s="19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8" t="s">
        <v>136</v>
      </c>
      <c r="AU378" s="188" t="s">
        <v>86</v>
      </c>
      <c r="AV378" s="13" t="s">
        <v>84</v>
      </c>
      <c r="AW378" s="13" t="s">
        <v>32</v>
      </c>
      <c r="AX378" s="13" t="s">
        <v>76</v>
      </c>
      <c r="AY378" s="188" t="s">
        <v>128</v>
      </c>
    </row>
    <row r="379" s="13" customFormat="1">
      <c r="A379" s="13"/>
      <c r="B379" s="186"/>
      <c r="C379" s="13"/>
      <c r="D379" s="187" t="s">
        <v>136</v>
      </c>
      <c r="E379" s="188" t="s">
        <v>1</v>
      </c>
      <c r="F379" s="189" t="s">
        <v>284</v>
      </c>
      <c r="G379" s="13"/>
      <c r="H379" s="188" t="s">
        <v>1</v>
      </c>
      <c r="I379" s="190"/>
      <c r="J379" s="13"/>
      <c r="K379" s="13"/>
      <c r="L379" s="186"/>
      <c r="M379" s="191"/>
      <c r="N379" s="192"/>
      <c r="O379" s="192"/>
      <c r="P379" s="192"/>
      <c r="Q379" s="192"/>
      <c r="R379" s="192"/>
      <c r="S379" s="192"/>
      <c r="T379" s="19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88" t="s">
        <v>136</v>
      </c>
      <c r="AU379" s="188" t="s">
        <v>86</v>
      </c>
      <c r="AV379" s="13" t="s">
        <v>84</v>
      </c>
      <c r="AW379" s="13" t="s">
        <v>32</v>
      </c>
      <c r="AX379" s="13" t="s">
        <v>76</v>
      </c>
      <c r="AY379" s="188" t="s">
        <v>128</v>
      </c>
    </row>
    <row r="380" s="14" customFormat="1">
      <c r="A380" s="14"/>
      <c r="B380" s="194"/>
      <c r="C380" s="14"/>
      <c r="D380" s="187" t="s">
        <v>136</v>
      </c>
      <c r="E380" s="195" t="s">
        <v>1</v>
      </c>
      <c r="F380" s="196" t="s">
        <v>149</v>
      </c>
      <c r="G380" s="14"/>
      <c r="H380" s="197">
        <v>3</v>
      </c>
      <c r="I380" s="198"/>
      <c r="J380" s="14"/>
      <c r="K380" s="14"/>
      <c r="L380" s="194"/>
      <c r="M380" s="199"/>
      <c r="N380" s="200"/>
      <c r="O380" s="200"/>
      <c r="P380" s="200"/>
      <c r="Q380" s="200"/>
      <c r="R380" s="200"/>
      <c r="S380" s="200"/>
      <c r="T380" s="20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195" t="s">
        <v>136</v>
      </c>
      <c r="AU380" s="195" t="s">
        <v>86</v>
      </c>
      <c r="AV380" s="14" t="s">
        <v>86</v>
      </c>
      <c r="AW380" s="14" t="s">
        <v>32</v>
      </c>
      <c r="AX380" s="14" t="s">
        <v>76</v>
      </c>
      <c r="AY380" s="195" t="s">
        <v>128</v>
      </c>
    </row>
    <row r="381" s="15" customFormat="1">
      <c r="A381" s="15"/>
      <c r="B381" s="202"/>
      <c r="C381" s="15"/>
      <c r="D381" s="187" t="s">
        <v>136</v>
      </c>
      <c r="E381" s="203" t="s">
        <v>1</v>
      </c>
      <c r="F381" s="204" t="s">
        <v>139</v>
      </c>
      <c r="G381" s="15"/>
      <c r="H381" s="205">
        <v>3</v>
      </c>
      <c r="I381" s="206"/>
      <c r="J381" s="15"/>
      <c r="K381" s="15"/>
      <c r="L381" s="202"/>
      <c r="M381" s="207"/>
      <c r="N381" s="208"/>
      <c r="O381" s="208"/>
      <c r="P381" s="208"/>
      <c r="Q381" s="208"/>
      <c r="R381" s="208"/>
      <c r="S381" s="208"/>
      <c r="T381" s="209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03" t="s">
        <v>136</v>
      </c>
      <c r="AU381" s="203" t="s">
        <v>86</v>
      </c>
      <c r="AV381" s="15" t="s">
        <v>134</v>
      </c>
      <c r="AW381" s="15" t="s">
        <v>32</v>
      </c>
      <c r="AX381" s="15" t="s">
        <v>84</v>
      </c>
      <c r="AY381" s="203" t="s">
        <v>128</v>
      </c>
    </row>
    <row r="382" s="2" customFormat="1" ht="21.75" customHeight="1">
      <c r="A382" s="37"/>
      <c r="B382" s="171"/>
      <c r="C382" s="210" t="s">
        <v>357</v>
      </c>
      <c r="D382" s="210" t="s">
        <v>222</v>
      </c>
      <c r="E382" s="211" t="s">
        <v>358</v>
      </c>
      <c r="F382" s="212" t="s">
        <v>359</v>
      </c>
      <c r="G382" s="213" t="s">
        <v>214</v>
      </c>
      <c r="H382" s="214">
        <v>55</v>
      </c>
      <c r="I382" s="215"/>
      <c r="J382" s="216">
        <f>ROUND(I382*H382,2)</f>
        <v>0</v>
      </c>
      <c r="K382" s="217"/>
      <c r="L382" s="218"/>
      <c r="M382" s="219" t="s">
        <v>1</v>
      </c>
      <c r="N382" s="220" t="s">
        <v>41</v>
      </c>
      <c r="O382" s="76"/>
      <c r="P382" s="182">
        <f>O382*H382</f>
        <v>0</v>
      </c>
      <c r="Q382" s="182">
        <v>0.019099999999999999</v>
      </c>
      <c r="R382" s="182">
        <f>Q382*H382</f>
        <v>1.0505</v>
      </c>
      <c r="S382" s="182">
        <v>0</v>
      </c>
      <c r="T382" s="183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84" t="s">
        <v>176</v>
      </c>
      <c r="AT382" s="184" t="s">
        <v>222</v>
      </c>
      <c r="AU382" s="184" t="s">
        <v>86</v>
      </c>
      <c r="AY382" s="18" t="s">
        <v>128</v>
      </c>
      <c r="BE382" s="185">
        <f>IF(N382="základní",J382,0)</f>
        <v>0</v>
      </c>
      <c r="BF382" s="185">
        <f>IF(N382="snížená",J382,0)</f>
        <v>0</v>
      </c>
      <c r="BG382" s="185">
        <f>IF(N382="zákl. přenesená",J382,0)</f>
        <v>0</v>
      </c>
      <c r="BH382" s="185">
        <f>IF(N382="sníž. přenesená",J382,0)</f>
        <v>0</v>
      </c>
      <c r="BI382" s="185">
        <f>IF(N382="nulová",J382,0)</f>
        <v>0</v>
      </c>
      <c r="BJ382" s="18" t="s">
        <v>84</v>
      </c>
      <c r="BK382" s="185">
        <f>ROUND(I382*H382,2)</f>
        <v>0</v>
      </c>
      <c r="BL382" s="18" t="s">
        <v>134</v>
      </c>
      <c r="BM382" s="184" t="s">
        <v>360</v>
      </c>
    </row>
    <row r="383" s="13" customFormat="1">
      <c r="A383" s="13"/>
      <c r="B383" s="186"/>
      <c r="C383" s="13"/>
      <c r="D383" s="187" t="s">
        <v>136</v>
      </c>
      <c r="E383" s="188" t="s">
        <v>1</v>
      </c>
      <c r="F383" s="189" t="s">
        <v>270</v>
      </c>
      <c r="G383" s="13"/>
      <c r="H383" s="188" t="s">
        <v>1</v>
      </c>
      <c r="I383" s="190"/>
      <c r="J383" s="13"/>
      <c r="K383" s="13"/>
      <c r="L383" s="186"/>
      <c r="M383" s="191"/>
      <c r="N383" s="192"/>
      <c r="O383" s="192"/>
      <c r="P383" s="192"/>
      <c r="Q383" s="192"/>
      <c r="R383" s="192"/>
      <c r="S383" s="192"/>
      <c r="T383" s="19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88" t="s">
        <v>136</v>
      </c>
      <c r="AU383" s="188" t="s">
        <v>86</v>
      </c>
      <c r="AV383" s="13" t="s">
        <v>84</v>
      </c>
      <c r="AW383" s="13" t="s">
        <v>32</v>
      </c>
      <c r="AX383" s="13" t="s">
        <v>76</v>
      </c>
      <c r="AY383" s="188" t="s">
        <v>128</v>
      </c>
    </row>
    <row r="384" s="13" customFormat="1">
      <c r="A384" s="13"/>
      <c r="B384" s="186"/>
      <c r="C384" s="13"/>
      <c r="D384" s="187" t="s">
        <v>136</v>
      </c>
      <c r="E384" s="188" t="s">
        <v>1</v>
      </c>
      <c r="F384" s="189" t="s">
        <v>285</v>
      </c>
      <c r="G384" s="13"/>
      <c r="H384" s="188" t="s">
        <v>1</v>
      </c>
      <c r="I384" s="190"/>
      <c r="J384" s="13"/>
      <c r="K384" s="13"/>
      <c r="L384" s="186"/>
      <c r="M384" s="191"/>
      <c r="N384" s="192"/>
      <c r="O384" s="192"/>
      <c r="P384" s="192"/>
      <c r="Q384" s="192"/>
      <c r="R384" s="192"/>
      <c r="S384" s="192"/>
      <c r="T384" s="19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88" t="s">
        <v>136</v>
      </c>
      <c r="AU384" s="188" t="s">
        <v>86</v>
      </c>
      <c r="AV384" s="13" t="s">
        <v>84</v>
      </c>
      <c r="AW384" s="13" t="s">
        <v>32</v>
      </c>
      <c r="AX384" s="13" t="s">
        <v>76</v>
      </c>
      <c r="AY384" s="188" t="s">
        <v>128</v>
      </c>
    </row>
    <row r="385" s="14" customFormat="1">
      <c r="A385" s="14"/>
      <c r="B385" s="194"/>
      <c r="C385" s="14"/>
      <c r="D385" s="187" t="s">
        <v>136</v>
      </c>
      <c r="E385" s="195" t="s">
        <v>1</v>
      </c>
      <c r="F385" s="196" t="s">
        <v>286</v>
      </c>
      <c r="G385" s="14"/>
      <c r="H385" s="197">
        <v>55</v>
      </c>
      <c r="I385" s="198"/>
      <c r="J385" s="14"/>
      <c r="K385" s="14"/>
      <c r="L385" s="194"/>
      <c r="M385" s="199"/>
      <c r="N385" s="200"/>
      <c r="O385" s="200"/>
      <c r="P385" s="200"/>
      <c r="Q385" s="200"/>
      <c r="R385" s="200"/>
      <c r="S385" s="200"/>
      <c r="T385" s="20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195" t="s">
        <v>136</v>
      </c>
      <c r="AU385" s="195" t="s">
        <v>86</v>
      </c>
      <c r="AV385" s="14" t="s">
        <v>86</v>
      </c>
      <c r="AW385" s="14" t="s">
        <v>32</v>
      </c>
      <c r="AX385" s="14" t="s">
        <v>76</v>
      </c>
      <c r="AY385" s="195" t="s">
        <v>128</v>
      </c>
    </row>
    <row r="386" s="15" customFormat="1">
      <c r="A386" s="15"/>
      <c r="B386" s="202"/>
      <c r="C386" s="15"/>
      <c r="D386" s="187" t="s">
        <v>136</v>
      </c>
      <c r="E386" s="203" t="s">
        <v>1</v>
      </c>
      <c r="F386" s="204" t="s">
        <v>139</v>
      </c>
      <c r="G386" s="15"/>
      <c r="H386" s="205">
        <v>55</v>
      </c>
      <c r="I386" s="206"/>
      <c r="J386" s="15"/>
      <c r="K386" s="15"/>
      <c r="L386" s="202"/>
      <c r="M386" s="207"/>
      <c r="N386" s="208"/>
      <c r="O386" s="208"/>
      <c r="P386" s="208"/>
      <c r="Q386" s="208"/>
      <c r="R386" s="208"/>
      <c r="S386" s="208"/>
      <c r="T386" s="209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03" t="s">
        <v>136</v>
      </c>
      <c r="AU386" s="203" t="s">
        <v>86</v>
      </c>
      <c r="AV386" s="15" t="s">
        <v>134</v>
      </c>
      <c r="AW386" s="15" t="s">
        <v>32</v>
      </c>
      <c r="AX386" s="15" t="s">
        <v>84</v>
      </c>
      <c r="AY386" s="203" t="s">
        <v>128</v>
      </c>
    </row>
    <row r="387" s="2" customFormat="1" ht="21.75" customHeight="1">
      <c r="A387" s="37"/>
      <c r="B387" s="171"/>
      <c r="C387" s="210" t="s">
        <v>361</v>
      </c>
      <c r="D387" s="210" t="s">
        <v>222</v>
      </c>
      <c r="E387" s="211" t="s">
        <v>362</v>
      </c>
      <c r="F387" s="212" t="s">
        <v>363</v>
      </c>
      <c r="G387" s="213" t="s">
        <v>214</v>
      </c>
      <c r="H387" s="214">
        <v>1</v>
      </c>
      <c r="I387" s="215"/>
      <c r="J387" s="216">
        <f>ROUND(I387*H387,2)</f>
        <v>0</v>
      </c>
      <c r="K387" s="217"/>
      <c r="L387" s="218"/>
      <c r="M387" s="219" t="s">
        <v>1</v>
      </c>
      <c r="N387" s="220" t="s">
        <v>41</v>
      </c>
      <c r="O387" s="76"/>
      <c r="P387" s="182">
        <f>O387*H387</f>
        <v>0</v>
      </c>
      <c r="Q387" s="182">
        <v>0.019099999999999999</v>
      </c>
      <c r="R387" s="182">
        <f>Q387*H387</f>
        <v>0.019099999999999999</v>
      </c>
      <c r="S387" s="182">
        <v>0</v>
      </c>
      <c r="T387" s="183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84" t="s">
        <v>176</v>
      </c>
      <c r="AT387" s="184" t="s">
        <v>222</v>
      </c>
      <c r="AU387" s="184" t="s">
        <v>86</v>
      </c>
      <c r="AY387" s="18" t="s">
        <v>128</v>
      </c>
      <c r="BE387" s="185">
        <f>IF(N387="základní",J387,0)</f>
        <v>0</v>
      </c>
      <c r="BF387" s="185">
        <f>IF(N387="snížená",J387,0)</f>
        <v>0</v>
      </c>
      <c r="BG387" s="185">
        <f>IF(N387="zákl. přenesená",J387,0)</f>
        <v>0</v>
      </c>
      <c r="BH387" s="185">
        <f>IF(N387="sníž. přenesená",J387,0)</f>
        <v>0</v>
      </c>
      <c r="BI387" s="185">
        <f>IF(N387="nulová",J387,0)</f>
        <v>0</v>
      </c>
      <c r="BJ387" s="18" t="s">
        <v>84</v>
      </c>
      <c r="BK387" s="185">
        <f>ROUND(I387*H387,2)</f>
        <v>0</v>
      </c>
      <c r="BL387" s="18" t="s">
        <v>134</v>
      </c>
      <c r="BM387" s="184" t="s">
        <v>364</v>
      </c>
    </row>
    <row r="388" s="13" customFormat="1">
      <c r="A388" s="13"/>
      <c r="B388" s="186"/>
      <c r="C388" s="13"/>
      <c r="D388" s="187" t="s">
        <v>136</v>
      </c>
      <c r="E388" s="188" t="s">
        <v>1</v>
      </c>
      <c r="F388" s="189" t="s">
        <v>270</v>
      </c>
      <c r="G388" s="13"/>
      <c r="H388" s="188" t="s">
        <v>1</v>
      </c>
      <c r="I388" s="190"/>
      <c r="J388" s="13"/>
      <c r="K388" s="13"/>
      <c r="L388" s="186"/>
      <c r="M388" s="191"/>
      <c r="N388" s="192"/>
      <c r="O388" s="192"/>
      <c r="P388" s="192"/>
      <c r="Q388" s="192"/>
      <c r="R388" s="192"/>
      <c r="S388" s="192"/>
      <c r="T388" s="19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8" t="s">
        <v>136</v>
      </c>
      <c r="AU388" s="188" t="s">
        <v>86</v>
      </c>
      <c r="AV388" s="13" t="s">
        <v>84</v>
      </c>
      <c r="AW388" s="13" t="s">
        <v>32</v>
      </c>
      <c r="AX388" s="13" t="s">
        <v>76</v>
      </c>
      <c r="AY388" s="188" t="s">
        <v>128</v>
      </c>
    </row>
    <row r="389" s="13" customFormat="1">
      <c r="A389" s="13"/>
      <c r="B389" s="186"/>
      <c r="C389" s="13"/>
      <c r="D389" s="187" t="s">
        <v>136</v>
      </c>
      <c r="E389" s="188" t="s">
        <v>1</v>
      </c>
      <c r="F389" s="189" t="s">
        <v>287</v>
      </c>
      <c r="G389" s="13"/>
      <c r="H389" s="188" t="s">
        <v>1</v>
      </c>
      <c r="I389" s="190"/>
      <c r="J389" s="13"/>
      <c r="K389" s="13"/>
      <c r="L389" s="186"/>
      <c r="M389" s="191"/>
      <c r="N389" s="192"/>
      <c r="O389" s="192"/>
      <c r="P389" s="192"/>
      <c r="Q389" s="192"/>
      <c r="R389" s="192"/>
      <c r="S389" s="192"/>
      <c r="T389" s="19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88" t="s">
        <v>136</v>
      </c>
      <c r="AU389" s="188" t="s">
        <v>86</v>
      </c>
      <c r="AV389" s="13" t="s">
        <v>84</v>
      </c>
      <c r="AW389" s="13" t="s">
        <v>32</v>
      </c>
      <c r="AX389" s="13" t="s">
        <v>76</v>
      </c>
      <c r="AY389" s="188" t="s">
        <v>128</v>
      </c>
    </row>
    <row r="390" s="14" customFormat="1">
      <c r="A390" s="14"/>
      <c r="B390" s="194"/>
      <c r="C390" s="14"/>
      <c r="D390" s="187" t="s">
        <v>136</v>
      </c>
      <c r="E390" s="195" t="s">
        <v>1</v>
      </c>
      <c r="F390" s="196" t="s">
        <v>84</v>
      </c>
      <c r="G390" s="14"/>
      <c r="H390" s="197">
        <v>1</v>
      </c>
      <c r="I390" s="198"/>
      <c r="J390" s="14"/>
      <c r="K390" s="14"/>
      <c r="L390" s="194"/>
      <c r="M390" s="199"/>
      <c r="N390" s="200"/>
      <c r="O390" s="200"/>
      <c r="P390" s="200"/>
      <c r="Q390" s="200"/>
      <c r="R390" s="200"/>
      <c r="S390" s="200"/>
      <c r="T390" s="20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5" t="s">
        <v>136</v>
      </c>
      <c r="AU390" s="195" t="s">
        <v>86</v>
      </c>
      <c r="AV390" s="14" t="s">
        <v>86</v>
      </c>
      <c r="AW390" s="14" t="s">
        <v>32</v>
      </c>
      <c r="AX390" s="14" t="s">
        <v>76</v>
      </c>
      <c r="AY390" s="195" t="s">
        <v>128</v>
      </c>
    </row>
    <row r="391" s="15" customFormat="1">
      <c r="A391" s="15"/>
      <c r="B391" s="202"/>
      <c r="C391" s="15"/>
      <c r="D391" s="187" t="s">
        <v>136</v>
      </c>
      <c r="E391" s="203" t="s">
        <v>1</v>
      </c>
      <c r="F391" s="204" t="s">
        <v>139</v>
      </c>
      <c r="G391" s="15"/>
      <c r="H391" s="205">
        <v>1</v>
      </c>
      <c r="I391" s="206"/>
      <c r="J391" s="15"/>
      <c r="K391" s="15"/>
      <c r="L391" s="202"/>
      <c r="M391" s="207"/>
      <c r="N391" s="208"/>
      <c r="O391" s="208"/>
      <c r="P391" s="208"/>
      <c r="Q391" s="208"/>
      <c r="R391" s="208"/>
      <c r="S391" s="208"/>
      <c r="T391" s="209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03" t="s">
        <v>136</v>
      </c>
      <c r="AU391" s="203" t="s">
        <v>86</v>
      </c>
      <c r="AV391" s="15" t="s">
        <v>134</v>
      </c>
      <c r="AW391" s="15" t="s">
        <v>32</v>
      </c>
      <c r="AX391" s="15" t="s">
        <v>84</v>
      </c>
      <c r="AY391" s="203" t="s">
        <v>128</v>
      </c>
    </row>
    <row r="392" s="2" customFormat="1" ht="21.75" customHeight="1">
      <c r="A392" s="37"/>
      <c r="B392" s="171"/>
      <c r="C392" s="210" t="s">
        <v>365</v>
      </c>
      <c r="D392" s="210" t="s">
        <v>222</v>
      </c>
      <c r="E392" s="211" t="s">
        <v>366</v>
      </c>
      <c r="F392" s="212" t="s">
        <v>367</v>
      </c>
      <c r="G392" s="213" t="s">
        <v>214</v>
      </c>
      <c r="H392" s="214">
        <v>1</v>
      </c>
      <c r="I392" s="215"/>
      <c r="J392" s="216">
        <f>ROUND(I392*H392,2)</f>
        <v>0</v>
      </c>
      <c r="K392" s="217"/>
      <c r="L392" s="218"/>
      <c r="M392" s="219" t="s">
        <v>1</v>
      </c>
      <c r="N392" s="220" t="s">
        <v>41</v>
      </c>
      <c r="O392" s="76"/>
      <c r="P392" s="182">
        <f>O392*H392</f>
        <v>0</v>
      </c>
      <c r="Q392" s="182">
        <v>0.019099999999999999</v>
      </c>
      <c r="R392" s="182">
        <f>Q392*H392</f>
        <v>0.019099999999999999</v>
      </c>
      <c r="S392" s="182">
        <v>0</v>
      </c>
      <c r="T392" s="183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84" t="s">
        <v>176</v>
      </c>
      <c r="AT392" s="184" t="s">
        <v>222</v>
      </c>
      <c r="AU392" s="184" t="s">
        <v>86</v>
      </c>
      <c r="AY392" s="18" t="s">
        <v>128</v>
      </c>
      <c r="BE392" s="185">
        <f>IF(N392="základní",J392,0)</f>
        <v>0</v>
      </c>
      <c r="BF392" s="185">
        <f>IF(N392="snížená",J392,0)</f>
        <v>0</v>
      </c>
      <c r="BG392" s="185">
        <f>IF(N392="zákl. přenesená",J392,0)</f>
        <v>0</v>
      </c>
      <c r="BH392" s="185">
        <f>IF(N392="sníž. přenesená",J392,0)</f>
        <v>0</v>
      </c>
      <c r="BI392" s="185">
        <f>IF(N392="nulová",J392,0)</f>
        <v>0</v>
      </c>
      <c r="BJ392" s="18" t="s">
        <v>84</v>
      </c>
      <c r="BK392" s="185">
        <f>ROUND(I392*H392,2)</f>
        <v>0</v>
      </c>
      <c r="BL392" s="18" t="s">
        <v>134</v>
      </c>
      <c r="BM392" s="184" t="s">
        <v>368</v>
      </c>
    </row>
    <row r="393" s="13" customFormat="1">
      <c r="A393" s="13"/>
      <c r="B393" s="186"/>
      <c r="C393" s="13"/>
      <c r="D393" s="187" t="s">
        <v>136</v>
      </c>
      <c r="E393" s="188" t="s">
        <v>1</v>
      </c>
      <c r="F393" s="189" t="s">
        <v>270</v>
      </c>
      <c r="G393" s="13"/>
      <c r="H393" s="188" t="s">
        <v>1</v>
      </c>
      <c r="I393" s="190"/>
      <c r="J393" s="13"/>
      <c r="K393" s="13"/>
      <c r="L393" s="186"/>
      <c r="M393" s="191"/>
      <c r="N393" s="192"/>
      <c r="O393" s="192"/>
      <c r="P393" s="192"/>
      <c r="Q393" s="192"/>
      <c r="R393" s="192"/>
      <c r="S393" s="192"/>
      <c r="T393" s="19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88" t="s">
        <v>136</v>
      </c>
      <c r="AU393" s="188" t="s">
        <v>86</v>
      </c>
      <c r="AV393" s="13" t="s">
        <v>84</v>
      </c>
      <c r="AW393" s="13" t="s">
        <v>32</v>
      </c>
      <c r="AX393" s="13" t="s">
        <v>76</v>
      </c>
      <c r="AY393" s="188" t="s">
        <v>128</v>
      </c>
    </row>
    <row r="394" s="13" customFormat="1">
      <c r="A394" s="13"/>
      <c r="B394" s="186"/>
      <c r="C394" s="13"/>
      <c r="D394" s="187" t="s">
        <v>136</v>
      </c>
      <c r="E394" s="188" t="s">
        <v>1</v>
      </c>
      <c r="F394" s="189" t="s">
        <v>288</v>
      </c>
      <c r="G394" s="13"/>
      <c r="H394" s="188" t="s">
        <v>1</v>
      </c>
      <c r="I394" s="190"/>
      <c r="J394" s="13"/>
      <c r="K394" s="13"/>
      <c r="L394" s="186"/>
      <c r="M394" s="191"/>
      <c r="N394" s="192"/>
      <c r="O394" s="192"/>
      <c r="P394" s="192"/>
      <c r="Q394" s="192"/>
      <c r="R394" s="192"/>
      <c r="S394" s="192"/>
      <c r="T394" s="19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8" t="s">
        <v>136</v>
      </c>
      <c r="AU394" s="188" t="s">
        <v>86</v>
      </c>
      <c r="AV394" s="13" t="s">
        <v>84</v>
      </c>
      <c r="AW394" s="13" t="s">
        <v>32</v>
      </c>
      <c r="AX394" s="13" t="s">
        <v>76</v>
      </c>
      <c r="AY394" s="188" t="s">
        <v>128</v>
      </c>
    </row>
    <row r="395" s="14" customFormat="1">
      <c r="A395" s="14"/>
      <c r="B395" s="194"/>
      <c r="C395" s="14"/>
      <c r="D395" s="187" t="s">
        <v>136</v>
      </c>
      <c r="E395" s="195" t="s">
        <v>1</v>
      </c>
      <c r="F395" s="196" t="s">
        <v>84</v>
      </c>
      <c r="G395" s="14"/>
      <c r="H395" s="197">
        <v>1</v>
      </c>
      <c r="I395" s="198"/>
      <c r="J395" s="14"/>
      <c r="K395" s="14"/>
      <c r="L395" s="194"/>
      <c r="M395" s="199"/>
      <c r="N395" s="200"/>
      <c r="O395" s="200"/>
      <c r="P395" s="200"/>
      <c r="Q395" s="200"/>
      <c r="R395" s="200"/>
      <c r="S395" s="200"/>
      <c r="T395" s="20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195" t="s">
        <v>136</v>
      </c>
      <c r="AU395" s="195" t="s">
        <v>86</v>
      </c>
      <c r="AV395" s="14" t="s">
        <v>86</v>
      </c>
      <c r="AW395" s="14" t="s">
        <v>32</v>
      </c>
      <c r="AX395" s="14" t="s">
        <v>76</v>
      </c>
      <c r="AY395" s="195" t="s">
        <v>128</v>
      </c>
    </row>
    <row r="396" s="15" customFormat="1">
      <c r="A396" s="15"/>
      <c r="B396" s="202"/>
      <c r="C396" s="15"/>
      <c r="D396" s="187" t="s">
        <v>136</v>
      </c>
      <c r="E396" s="203" t="s">
        <v>1</v>
      </c>
      <c r="F396" s="204" t="s">
        <v>139</v>
      </c>
      <c r="G396" s="15"/>
      <c r="H396" s="205">
        <v>1</v>
      </c>
      <c r="I396" s="206"/>
      <c r="J396" s="15"/>
      <c r="K396" s="15"/>
      <c r="L396" s="202"/>
      <c r="M396" s="207"/>
      <c r="N396" s="208"/>
      <c r="O396" s="208"/>
      <c r="P396" s="208"/>
      <c r="Q396" s="208"/>
      <c r="R396" s="208"/>
      <c r="S396" s="208"/>
      <c r="T396" s="209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03" t="s">
        <v>136</v>
      </c>
      <c r="AU396" s="203" t="s">
        <v>86</v>
      </c>
      <c r="AV396" s="15" t="s">
        <v>134</v>
      </c>
      <c r="AW396" s="15" t="s">
        <v>32</v>
      </c>
      <c r="AX396" s="15" t="s">
        <v>84</v>
      </c>
      <c r="AY396" s="203" t="s">
        <v>128</v>
      </c>
    </row>
    <row r="397" s="2" customFormat="1" ht="21.75" customHeight="1">
      <c r="A397" s="37"/>
      <c r="B397" s="171"/>
      <c r="C397" s="210" t="s">
        <v>369</v>
      </c>
      <c r="D397" s="210" t="s">
        <v>222</v>
      </c>
      <c r="E397" s="211" t="s">
        <v>370</v>
      </c>
      <c r="F397" s="212" t="s">
        <v>371</v>
      </c>
      <c r="G397" s="213" t="s">
        <v>214</v>
      </c>
      <c r="H397" s="214">
        <v>4</v>
      </c>
      <c r="I397" s="215"/>
      <c r="J397" s="216">
        <f>ROUND(I397*H397,2)</f>
        <v>0</v>
      </c>
      <c r="K397" s="217"/>
      <c r="L397" s="218"/>
      <c r="M397" s="219" t="s">
        <v>1</v>
      </c>
      <c r="N397" s="220" t="s">
        <v>41</v>
      </c>
      <c r="O397" s="76"/>
      <c r="P397" s="182">
        <f>O397*H397</f>
        <v>0</v>
      </c>
      <c r="Q397" s="182">
        <v>0.019099999999999999</v>
      </c>
      <c r="R397" s="182">
        <f>Q397*H397</f>
        <v>0.076399999999999996</v>
      </c>
      <c r="S397" s="182">
        <v>0</v>
      </c>
      <c r="T397" s="183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84" t="s">
        <v>176</v>
      </c>
      <c r="AT397" s="184" t="s">
        <v>222</v>
      </c>
      <c r="AU397" s="184" t="s">
        <v>86</v>
      </c>
      <c r="AY397" s="18" t="s">
        <v>128</v>
      </c>
      <c r="BE397" s="185">
        <f>IF(N397="základní",J397,0)</f>
        <v>0</v>
      </c>
      <c r="BF397" s="185">
        <f>IF(N397="snížená",J397,0)</f>
        <v>0</v>
      </c>
      <c r="BG397" s="185">
        <f>IF(N397="zákl. přenesená",J397,0)</f>
        <v>0</v>
      </c>
      <c r="BH397" s="185">
        <f>IF(N397="sníž. přenesená",J397,0)</f>
        <v>0</v>
      </c>
      <c r="BI397" s="185">
        <f>IF(N397="nulová",J397,0)</f>
        <v>0</v>
      </c>
      <c r="BJ397" s="18" t="s">
        <v>84</v>
      </c>
      <c r="BK397" s="185">
        <f>ROUND(I397*H397,2)</f>
        <v>0</v>
      </c>
      <c r="BL397" s="18" t="s">
        <v>134</v>
      </c>
      <c r="BM397" s="184" t="s">
        <v>372</v>
      </c>
    </row>
    <row r="398" s="13" customFormat="1">
      <c r="A398" s="13"/>
      <c r="B398" s="186"/>
      <c r="C398" s="13"/>
      <c r="D398" s="187" t="s">
        <v>136</v>
      </c>
      <c r="E398" s="188" t="s">
        <v>1</v>
      </c>
      <c r="F398" s="189" t="s">
        <v>270</v>
      </c>
      <c r="G398" s="13"/>
      <c r="H398" s="188" t="s">
        <v>1</v>
      </c>
      <c r="I398" s="190"/>
      <c r="J398" s="13"/>
      <c r="K398" s="13"/>
      <c r="L398" s="186"/>
      <c r="M398" s="191"/>
      <c r="N398" s="192"/>
      <c r="O398" s="192"/>
      <c r="P398" s="192"/>
      <c r="Q398" s="192"/>
      <c r="R398" s="192"/>
      <c r="S398" s="192"/>
      <c r="T398" s="19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88" t="s">
        <v>136</v>
      </c>
      <c r="AU398" s="188" t="s">
        <v>86</v>
      </c>
      <c r="AV398" s="13" t="s">
        <v>84</v>
      </c>
      <c r="AW398" s="13" t="s">
        <v>32</v>
      </c>
      <c r="AX398" s="13" t="s">
        <v>76</v>
      </c>
      <c r="AY398" s="188" t="s">
        <v>128</v>
      </c>
    </row>
    <row r="399" s="13" customFormat="1">
      <c r="A399" s="13"/>
      <c r="B399" s="186"/>
      <c r="C399" s="13"/>
      <c r="D399" s="187" t="s">
        <v>136</v>
      </c>
      <c r="E399" s="188" t="s">
        <v>1</v>
      </c>
      <c r="F399" s="189" t="s">
        <v>289</v>
      </c>
      <c r="G399" s="13"/>
      <c r="H399" s="188" t="s">
        <v>1</v>
      </c>
      <c r="I399" s="190"/>
      <c r="J399" s="13"/>
      <c r="K399" s="13"/>
      <c r="L399" s="186"/>
      <c r="M399" s="191"/>
      <c r="N399" s="192"/>
      <c r="O399" s="192"/>
      <c r="P399" s="192"/>
      <c r="Q399" s="192"/>
      <c r="R399" s="192"/>
      <c r="S399" s="192"/>
      <c r="T399" s="19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88" t="s">
        <v>136</v>
      </c>
      <c r="AU399" s="188" t="s">
        <v>86</v>
      </c>
      <c r="AV399" s="13" t="s">
        <v>84</v>
      </c>
      <c r="AW399" s="13" t="s">
        <v>32</v>
      </c>
      <c r="AX399" s="13" t="s">
        <v>76</v>
      </c>
      <c r="AY399" s="188" t="s">
        <v>128</v>
      </c>
    </row>
    <row r="400" s="14" customFormat="1">
      <c r="A400" s="14"/>
      <c r="B400" s="194"/>
      <c r="C400" s="14"/>
      <c r="D400" s="187" t="s">
        <v>136</v>
      </c>
      <c r="E400" s="195" t="s">
        <v>1</v>
      </c>
      <c r="F400" s="196" t="s">
        <v>134</v>
      </c>
      <c r="G400" s="14"/>
      <c r="H400" s="197">
        <v>4</v>
      </c>
      <c r="I400" s="198"/>
      <c r="J400" s="14"/>
      <c r="K400" s="14"/>
      <c r="L400" s="194"/>
      <c r="M400" s="199"/>
      <c r="N400" s="200"/>
      <c r="O400" s="200"/>
      <c r="P400" s="200"/>
      <c r="Q400" s="200"/>
      <c r="R400" s="200"/>
      <c r="S400" s="200"/>
      <c r="T400" s="20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195" t="s">
        <v>136</v>
      </c>
      <c r="AU400" s="195" t="s">
        <v>86</v>
      </c>
      <c r="AV400" s="14" t="s">
        <v>86</v>
      </c>
      <c r="AW400" s="14" t="s">
        <v>32</v>
      </c>
      <c r="AX400" s="14" t="s">
        <v>76</v>
      </c>
      <c r="AY400" s="195" t="s">
        <v>128</v>
      </c>
    </row>
    <row r="401" s="15" customFormat="1">
      <c r="A401" s="15"/>
      <c r="B401" s="202"/>
      <c r="C401" s="15"/>
      <c r="D401" s="187" t="s">
        <v>136</v>
      </c>
      <c r="E401" s="203" t="s">
        <v>1</v>
      </c>
      <c r="F401" s="204" t="s">
        <v>139</v>
      </c>
      <c r="G401" s="15"/>
      <c r="H401" s="205">
        <v>4</v>
      </c>
      <c r="I401" s="206"/>
      <c r="J401" s="15"/>
      <c r="K401" s="15"/>
      <c r="L401" s="202"/>
      <c r="M401" s="207"/>
      <c r="N401" s="208"/>
      <c r="O401" s="208"/>
      <c r="P401" s="208"/>
      <c r="Q401" s="208"/>
      <c r="R401" s="208"/>
      <c r="S401" s="208"/>
      <c r="T401" s="209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03" t="s">
        <v>136</v>
      </c>
      <c r="AU401" s="203" t="s">
        <v>86</v>
      </c>
      <c r="AV401" s="15" t="s">
        <v>134</v>
      </c>
      <c r="AW401" s="15" t="s">
        <v>32</v>
      </c>
      <c r="AX401" s="15" t="s">
        <v>84</v>
      </c>
      <c r="AY401" s="203" t="s">
        <v>128</v>
      </c>
    </row>
    <row r="402" s="2" customFormat="1" ht="21.75" customHeight="1">
      <c r="A402" s="37"/>
      <c r="B402" s="171"/>
      <c r="C402" s="210" t="s">
        <v>237</v>
      </c>
      <c r="D402" s="210" t="s">
        <v>222</v>
      </c>
      <c r="E402" s="211" t="s">
        <v>373</v>
      </c>
      <c r="F402" s="212" t="s">
        <v>374</v>
      </c>
      <c r="G402" s="213" t="s">
        <v>214</v>
      </c>
      <c r="H402" s="214">
        <v>3</v>
      </c>
      <c r="I402" s="215"/>
      <c r="J402" s="216">
        <f>ROUND(I402*H402,2)</f>
        <v>0</v>
      </c>
      <c r="K402" s="217"/>
      <c r="L402" s="218"/>
      <c r="M402" s="219" t="s">
        <v>1</v>
      </c>
      <c r="N402" s="220" t="s">
        <v>41</v>
      </c>
      <c r="O402" s="76"/>
      <c r="P402" s="182">
        <f>O402*H402</f>
        <v>0</v>
      </c>
      <c r="Q402" s="182">
        <v>0.019099999999999999</v>
      </c>
      <c r="R402" s="182">
        <f>Q402*H402</f>
        <v>0.057299999999999997</v>
      </c>
      <c r="S402" s="182">
        <v>0</v>
      </c>
      <c r="T402" s="183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84" t="s">
        <v>176</v>
      </c>
      <c r="AT402" s="184" t="s">
        <v>222</v>
      </c>
      <c r="AU402" s="184" t="s">
        <v>86</v>
      </c>
      <c r="AY402" s="18" t="s">
        <v>128</v>
      </c>
      <c r="BE402" s="185">
        <f>IF(N402="základní",J402,0)</f>
        <v>0</v>
      </c>
      <c r="BF402" s="185">
        <f>IF(N402="snížená",J402,0)</f>
        <v>0</v>
      </c>
      <c r="BG402" s="185">
        <f>IF(N402="zákl. přenesená",J402,0)</f>
        <v>0</v>
      </c>
      <c r="BH402" s="185">
        <f>IF(N402="sníž. přenesená",J402,0)</f>
        <v>0</v>
      </c>
      <c r="BI402" s="185">
        <f>IF(N402="nulová",J402,0)</f>
        <v>0</v>
      </c>
      <c r="BJ402" s="18" t="s">
        <v>84</v>
      </c>
      <c r="BK402" s="185">
        <f>ROUND(I402*H402,2)</f>
        <v>0</v>
      </c>
      <c r="BL402" s="18" t="s">
        <v>134</v>
      </c>
      <c r="BM402" s="184" t="s">
        <v>375</v>
      </c>
    </row>
    <row r="403" s="13" customFormat="1">
      <c r="A403" s="13"/>
      <c r="B403" s="186"/>
      <c r="C403" s="13"/>
      <c r="D403" s="187" t="s">
        <v>136</v>
      </c>
      <c r="E403" s="188" t="s">
        <v>1</v>
      </c>
      <c r="F403" s="189" t="s">
        <v>270</v>
      </c>
      <c r="G403" s="13"/>
      <c r="H403" s="188" t="s">
        <v>1</v>
      </c>
      <c r="I403" s="190"/>
      <c r="J403" s="13"/>
      <c r="K403" s="13"/>
      <c r="L403" s="186"/>
      <c r="M403" s="191"/>
      <c r="N403" s="192"/>
      <c r="O403" s="192"/>
      <c r="P403" s="192"/>
      <c r="Q403" s="192"/>
      <c r="R403" s="192"/>
      <c r="S403" s="192"/>
      <c r="T403" s="19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88" t="s">
        <v>136</v>
      </c>
      <c r="AU403" s="188" t="s">
        <v>86</v>
      </c>
      <c r="AV403" s="13" t="s">
        <v>84</v>
      </c>
      <c r="AW403" s="13" t="s">
        <v>32</v>
      </c>
      <c r="AX403" s="13" t="s">
        <v>76</v>
      </c>
      <c r="AY403" s="188" t="s">
        <v>128</v>
      </c>
    </row>
    <row r="404" s="13" customFormat="1">
      <c r="A404" s="13"/>
      <c r="B404" s="186"/>
      <c r="C404" s="13"/>
      <c r="D404" s="187" t="s">
        <v>136</v>
      </c>
      <c r="E404" s="188" t="s">
        <v>1</v>
      </c>
      <c r="F404" s="189" t="s">
        <v>290</v>
      </c>
      <c r="G404" s="13"/>
      <c r="H404" s="188" t="s">
        <v>1</v>
      </c>
      <c r="I404" s="190"/>
      <c r="J404" s="13"/>
      <c r="K404" s="13"/>
      <c r="L404" s="186"/>
      <c r="M404" s="191"/>
      <c r="N404" s="192"/>
      <c r="O404" s="192"/>
      <c r="P404" s="192"/>
      <c r="Q404" s="192"/>
      <c r="R404" s="192"/>
      <c r="S404" s="192"/>
      <c r="T404" s="19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88" t="s">
        <v>136</v>
      </c>
      <c r="AU404" s="188" t="s">
        <v>86</v>
      </c>
      <c r="AV404" s="13" t="s">
        <v>84</v>
      </c>
      <c r="AW404" s="13" t="s">
        <v>32</v>
      </c>
      <c r="AX404" s="13" t="s">
        <v>76</v>
      </c>
      <c r="AY404" s="188" t="s">
        <v>128</v>
      </c>
    </row>
    <row r="405" s="14" customFormat="1">
      <c r="A405" s="14"/>
      <c r="B405" s="194"/>
      <c r="C405" s="14"/>
      <c r="D405" s="187" t="s">
        <v>136</v>
      </c>
      <c r="E405" s="195" t="s">
        <v>1</v>
      </c>
      <c r="F405" s="196" t="s">
        <v>149</v>
      </c>
      <c r="G405" s="14"/>
      <c r="H405" s="197">
        <v>3</v>
      </c>
      <c r="I405" s="198"/>
      <c r="J405" s="14"/>
      <c r="K405" s="14"/>
      <c r="L405" s="194"/>
      <c r="M405" s="199"/>
      <c r="N405" s="200"/>
      <c r="O405" s="200"/>
      <c r="P405" s="200"/>
      <c r="Q405" s="200"/>
      <c r="R405" s="200"/>
      <c r="S405" s="200"/>
      <c r="T405" s="20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195" t="s">
        <v>136</v>
      </c>
      <c r="AU405" s="195" t="s">
        <v>86</v>
      </c>
      <c r="AV405" s="14" t="s">
        <v>86</v>
      </c>
      <c r="AW405" s="14" t="s">
        <v>32</v>
      </c>
      <c r="AX405" s="14" t="s">
        <v>76</v>
      </c>
      <c r="AY405" s="195" t="s">
        <v>128</v>
      </c>
    </row>
    <row r="406" s="15" customFormat="1">
      <c r="A406" s="15"/>
      <c r="B406" s="202"/>
      <c r="C406" s="15"/>
      <c r="D406" s="187" t="s">
        <v>136</v>
      </c>
      <c r="E406" s="203" t="s">
        <v>1</v>
      </c>
      <c r="F406" s="204" t="s">
        <v>139</v>
      </c>
      <c r="G406" s="15"/>
      <c r="H406" s="205">
        <v>3</v>
      </c>
      <c r="I406" s="206"/>
      <c r="J406" s="15"/>
      <c r="K406" s="15"/>
      <c r="L406" s="202"/>
      <c r="M406" s="207"/>
      <c r="N406" s="208"/>
      <c r="O406" s="208"/>
      <c r="P406" s="208"/>
      <c r="Q406" s="208"/>
      <c r="R406" s="208"/>
      <c r="S406" s="208"/>
      <c r="T406" s="209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03" t="s">
        <v>136</v>
      </c>
      <c r="AU406" s="203" t="s">
        <v>86</v>
      </c>
      <c r="AV406" s="15" t="s">
        <v>134</v>
      </c>
      <c r="AW406" s="15" t="s">
        <v>32</v>
      </c>
      <c r="AX406" s="15" t="s">
        <v>84</v>
      </c>
      <c r="AY406" s="203" t="s">
        <v>128</v>
      </c>
    </row>
    <row r="407" s="2" customFormat="1" ht="21.75" customHeight="1">
      <c r="A407" s="37"/>
      <c r="B407" s="171"/>
      <c r="C407" s="210" t="s">
        <v>138</v>
      </c>
      <c r="D407" s="210" t="s">
        <v>222</v>
      </c>
      <c r="E407" s="211" t="s">
        <v>376</v>
      </c>
      <c r="F407" s="212" t="s">
        <v>377</v>
      </c>
      <c r="G407" s="213" t="s">
        <v>214</v>
      </c>
      <c r="H407" s="214">
        <v>1</v>
      </c>
      <c r="I407" s="215"/>
      <c r="J407" s="216">
        <f>ROUND(I407*H407,2)</f>
        <v>0</v>
      </c>
      <c r="K407" s="217"/>
      <c r="L407" s="218"/>
      <c r="M407" s="219" t="s">
        <v>1</v>
      </c>
      <c r="N407" s="220" t="s">
        <v>41</v>
      </c>
      <c r="O407" s="76"/>
      <c r="P407" s="182">
        <f>O407*H407</f>
        <v>0</v>
      </c>
      <c r="Q407" s="182">
        <v>0.019099999999999999</v>
      </c>
      <c r="R407" s="182">
        <f>Q407*H407</f>
        <v>0.019099999999999999</v>
      </c>
      <c r="S407" s="182">
        <v>0</v>
      </c>
      <c r="T407" s="183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84" t="s">
        <v>176</v>
      </c>
      <c r="AT407" s="184" t="s">
        <v>222</v>
      </c>
      <c r="AU407" s="184" t="s">
        <v>86</v>
      </c>
      <c r="AY407" s="18" t="s">
        <v>128</v>
      </c>
      <c r="BE407" s="185">
        <f>IF(N407="základní",J407,0)</f>
        <v>0</v>
      </c>
      <c r="BF407" s="185">
        <f>IF(N407="snížená",J407,0)</f>
        <v>0</v>
      </c>
      <c r="BG407" s="185">
        <f>IF(N407="zákl. přenesená",J407,0)</f>
        <v>0</v>
      </c>
      <c r="BH407" s="185">
        <f>IF(N407="sníž. přenesená",J407,0)</f>
        <v>0</v>
      </c>
      <c r="BI407" s="185">
        <f>IF(N407="nulová",J407,0)</f>
        <v>0</v>
      </c>
      <c r="BJ407" s="18" t="s">
        <v>84</v>
      </c>
      <c r="BK407" s="185">
        <f>ROUND(I407*H407,2)</f>
        <v>0</v>
      </c>
      <c r="BL407" s="18" t="s">
        <v>134</v>
      </c>
      <c r="BM407" s="184" t="s">
        <v>378</v>
      </c>
    </row>
    <row r="408" s="13" customFormat="1">
      <c r="A408" s="13"/>
      <c r="B408" s="186"/>
      <c r="C408" s="13"/>
      <c r="D408" s="187" t="s">
        <v>136</v>
      </c>
      <c r="E408" s="188" t="s">
        <v>1</v>
      </c>
      <c r="F408" s="189" t="s">
        <v>270</v>
      </c>
      <c r="G408" s="13"/>
      <c r="H408" s="188" t="s">
        <v>1</v>
      </c>
      <c r="I408" s="190"/>
      <c r="J408" s="13"/>
      <c r="K408" s="13"/>
      <c r="L408" s="186"/>
      <c r="M408" s="191"/>
      <c r="N408" s="192"/>
      <c r="O408" s="192"/>
      <c r="P408" s="192"/>
      <c r="Q408" s="192"/>
      <c r="R408" s="192"/>
      <c r="S408" s="192"/>
      <c r="T408" s="19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8" t="s">
        <v>136</v>
      </c>
      <c r="AU408" s="188" t="s">
        <v>86</v>
      </c>
      <c r="AV408" s="13" t="s">
        <v>84</v>
      </c>
      <c r="AW408" s="13" t="s">
        <v>32</v>
      </c>
      <c r="AX408" s="13" t="s">
        <v>76</v>
      </c>
      <c r="AY408" s="188" t="s">
        <v>128</v>
      </c>
    </row>
    <row r="409" s="13" customFormat="1">
      <c r="A409" s="13"/>
      <c r="B409" s="186"/>
      <c r="C409" s="13"/>
      <c r="D409" s="187" t="s">
        <v>136</v>
      </c>
      <c r="E409" s="188" t="s">
        <v>1</v>
      </c>
      <c r="F409" s="189" t="s">
        <v>291</v>
      </c>
      <c r="G409" s="13"/>
      <c r="H409" s="188" t="s">
        <v>1</v>
      </c>
      <c r="I409" s="190"/>
      <c r="J409" s="13"/>
      <c r="K409" s="13"/>
      <c r="L409" s="186"/>
      <c r="M409" s="191"/>
      <c r="N409" s="192"/>
      <c r="O409" s="192"/>
      <c r="P409" s="192"/>
      <c r="Q409" s="192"/>
      <c r="R409" s="192"/>
      <c r="S409" s="192"/>
      <c r="T409" s="19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88" t="s">
        <v>136</v>
      </c>
      <c r="AU409" s="188" t="s">
        <v>86</v>
      </c>
      <c r="AV409" s="13" t="s">
        <v>84</v>
      </c>
      <c r="AW409" s="13" t="s">
        <v>32</v>
      </c>
      <c r="AX409" s="13" t="s">
        <v>76</v>
      </c>
      <c r="AY409" s="188" t="s">
        <v>128</v>
      </c>
    </row>
    <row r="410" s="14" customFormat="1">
      <c r="A410" s="14"/>
      <c r="B410" s="194"/>
      <c r="C410" s="14"/>
      <c r="D410" s="187" t="s">
        <v>136</v>
      </c>
      <c r="E410" s="195" t="s">
        <v>1</v>
      </c>
      <c r="F410" s="196" t="s">
        <v>84</v>
      </c>
      <c r="G410" s="14"/>
      <c r="H410" s="197">
        <v>1</v>
      </c>
      <c r="I410" s="198"/>
      <c r="J410" s="14"/>
      <c r="K410" s="14"/>
      <c r="L410" s="194"/>
      <c r="M410" s="199"/>
      <c r="N410" s="200"/>
      <c r="O410" s="200"/>
      <c r="P410" s="200"/>
      <c r="Q410" s="200"/>
      <c r="R410" s="200"/>
      <c r="S410" s="200"/>
      <c r="T410" s="201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195" t="s">
        <v>136</v>
      </c>
      <c r="AU410" s="195" t="s">
        <v>86</v>
      </c>
      <c r="AV410" s="14" t="s">
        <v>86</v>
      </c>
      <c r="AW410" s="14" t="s">
        <v>32</v>
      </c>
      <c r="AX410" s="14" t="s">
        <v>76</v>
      </c>
      <c r="AY410" s="195" t="s">
        <v>128</v>
      </c>
    </row>
    <row r="411" s="15" customFormat="1">
      <c r="A411" s="15"/>
      <c r="B411" s="202"/>
      <c r="C411" s="15"/>
      <c r="D411" s="187" t="s">
        <v>136</v>
      </c>
      <c r="E411" s="203" t="s">
        <v>1</v>
      </c>
      <c r="F411" s="204" t="s">
        <v>139</v>
      </c>
      <c r="G411" s="15"/>
      <c r="H411" s="205">
        <v>1</v>
      </c>
      <c r="I411" s="206"/>
      <c r="J411" s="15"/>
      <c r="K411" s="15"/>
      <c r="L411" s="202"/>
      <c r="M411" s="207"/>
      <c r="N411" s="208"/>
      <c r="O411" s="208"/>
      <c r="P411" s="208"/>
      <c r="Q411" s="208"/>
      <c r="R411" s="208"/>
      <c r="S411" s="208"/>
      <c r="T411" s="209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03" t="s">
        <v>136</v>
      </c>
      <c r="AU411" s="203" t="s">
        <v>86</v>
      </c>
      <c r="AV411" s="15" t="s">
        <v>134</v>
      </c>
      <c r="AW411" s="15" t="s">
        <v>32</v>
      </c>
      <c r="AX411" s="15" t="s">
        <v>84</v>
      </c>
      <c r="AY411" s="203" t="s">
        <v>128</v>
      </c>
    </row>
    <row r="412" s="2" customFormat="1" ht="21.75" customHeight="1">
      <c r="A412" s="37"/>
      <c r="B412" s="171"/>
      <c r="C412" s="210" t="s">
        <v>379</v>
      </c>
      <c r="D412" s="210" t="s">
        <v>222</v>
      </c>
      <c r="E412" s="211" t="s">
        <v>380</v>
      </c>
      <c r="F412" s="212" t="s">
        <v>381</v>
      </c>
      <c r="G412" s="213" t="s">
        <v>214</v>
      </c>
      <c r="H412" s="214">
        <v>1</v>
      </c>
      <c r="I412" s="215"/>
      <c r="J412" s="216">
        <f>ROUND(I412*H412,2)</f>
        <v>0</v>
      </c>
      <c r="K412" s="217"/>
      <c r="L412" s="218"/>
      <c r="M412" s="219" t="s">
        <v>1</v>
      </c>
      <c r="N412" s="220" t="s">
        <v>41</v>
      </c>
      <c r="O412" s="76"/>
      <c r="P412" s="182">
        <f>O412*H412</f>
        <v>0</v>
      </c>
      <c r="Q412" s="182">
        <v>0.019099999999999999</v>
      </c>
      <c r="R412" s="182">
        <f>Q412*H412</f>
        <v>0.019099999999999999</v>
      </c>
      <c r="S412" s="182">
        <v>0</v>
      </c>
      <c r="T412" s="183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184" t="s">
        <v>176</v>
      </c>
      <c r="AT412" s="184" t="s">
        <v>222</v>
      </c>
      <c r="AU412" s="184" t="s">
        <v>86</v>
      </c>
      <c r="AY412" s="18" t="s">
        <v>128</v>
      </c>
      <c r="BE412" s="185">
        <f>IF(N412="základní",J412,0)</f>
        <v>0</v>
      </c>
      <c r="BF412" s="185">
        <f>IF(N412="snížená",J412,0)</f>
        <v>0</v>
      </c>
      <c r="BG412" s="185">
        <f>IF(N412="zákl. přenesená",J412,0)</f>
        <v>0</v>
      </c>
      <c r="BH412" s="185">
        <f>IF(N412="sníž. přenesená",J412,0)</f>
        <v>0</v>
      </c>
      <c r="BI412" s="185">
        <f>IF(N412="nulová",J412,0)</f>
        <v>0</v>
      </c>
      <c r="BJ412" s="18" t="s">
        <v>84</v>
      </c>
      <c r="BK412" s="185">
        <f>ROUND(I412*H412,2)</f>
        <v>0</v>
      </c>
      <c r="BL412" s="18" t="s">
        <v>134</v>
      </c>
      <c r="BM412" s="184" t="s">
        <v>382</v>
      </c>
    </row>
    <row r="413" s="13" customFormat="1">
      <c r="A413" s="13"/>
      <c r="B413" s="186"/>
      <c r="C413" s="13"/>
      <c r="D413" s="187" t="s">
        <v>136</v>
      </c>
      <c r="E413" s="188" t="s">
        <v>1</v>
      </c>
      <c r="F413" s="189" t="s">
        <v>270</v>
      </c>
      <c r="G413" s="13"/>
      <c r="H413" s="188" t="s">
        <v>1</v>
      </c>
      <c r="I413" s="190"/>
      <c r="J413" s="13"/>
      <c r="K413" s="13"/>
      <c r="L413" s="186"/>
      <c r="M413" s="191"/>
      <c r="N413" s="192"/>
      <c r="O413" s="192"/>
      <c r="P413" s="192"/>
      <c r="Q413" s="192"/>
      <c r="R413" s="192"/>
      <c r="S413" s="192"/>
      <c r="T413" s="19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88" t="s">
        <v>136</v>
      </c>
      <c r="AU413" s="188" t="s">
        <v>86</v>
      </c>
      <c r="AV413" s="13" t="s">
        <v>84</v>
      </c>
      <c r="AW413" s="13" t="s">
        <v>32</v>
      </c>
      <c r="AX413" s="13" t="s">
        <v>76</v>
      </c>
      <c r="AY413" s="188" t="s">
        <v>128</v>
      </c>
    </row>
    <row r="414" s="13" customFormat="1">
      <c r="A414" s="13"/>
      <c r="B414" s="186"/>
      <c r="C414" s="13"/>
      <c r="D414" s="187" t="s">
        <v>136</v>
      </c>
      <c r="E414" s="188" t="s">
        <v>1</v>
      </c>
      <c r="F414" s="189" t="s">
        <v>292</v>
      </c>
      <c r="G414" s="13"/>
      <c r="H414" s="188" t="s">
        <v>1</v>
      </c>
      <c r="I414" s="190"/>
      <c r="J414" s="13"/>
      <c r="K414" s="13"/>
      <c r="L414" s="186"/>
      <c r="M414" s="191"/>
      <c r="N414" s="192"/>
      <c r="O414" s="192"/>
      <c r="P414" s="192"/>
      <c r="Q414" s="192"/>
      <c r="R414" s="192"/>
      <c r="S414" s="192"/>
      <c r="T414" s="19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88" t="s">
        <v>136</v>
      </c>
      <c r="AU414" s="188" t="s">
        <v>86</v>
      </c>
      <c r="AV414" s="13" t="s">
        <v>84</v>
      </c>
      <c r="AW414" s="13" t="s">
        <v>32</v>
      </c>
      <c r="AX414" s="13" t="s">
        <v>76</v>
      </c>
      <c r="AY414" s="188" t="s">
        <v>128</v>
      </c>
    </row>
    <row r="415" s="14" customFormat="1">
      <c r="A415" s="14"/>
      <c r="B415" s="194"/>
      <c r="C415" s="14"/>
      <c r="D415" s="187" t="s">
        <v>136</v>
      </c>
      <c r="E415" s="195" t="s">
        <v>1</v>
      </c>
      <c r="F415" s="196" t="s">
        <v>84</v>
      </c>
      <c r="G415" s="14"/>
      <c r="H415" s="197">
        <v>1</v>
      </c>
      <c r="I415" s="198"/>
      <c r="J415" s="14"/>
      <c r="K415" s="14"/>
      <c r="L415" s="194"/>
      <c r="M415" s="199"/>
      <c r="N415" s="200"/>
      <c r="O415" s="200"/>
      <c r="P415" s="200"/>
      <c r="Q415" s="200"/>
      <c r="R415" s="200"/>
      <c r="S415" s="200"/>
      <c r="T415" s="20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195" t="s">
        <v>136</v>
      </c>
      <c r="AU415" s="195" t="s">
        <v>86</v>
      </c>
      <c r="AV415" s="14" t="s">
        <v>86</v>
      </c>
      <c r="AW415" s="14" t="s">
        <v>32</v>
      </c>
      <c r="AX415" s="14" t="s">
        <v>76</v>
      </c>
      <c r="AY415" s="195" t="s">
        <v>128</v>
      </c>
    </row>
    <row r="416" s="15" customFormat="1">
      <c r="A416" s="15"/>
      <c r="B416" s="202"/>
      <c r="C416" s="15"/>
      <c r="D416" s="187" t="s">
        <v>136</v>
      </c>
      <c r="E416" s="203" t="s">
        <v>1</v>
      </c>
      <c r="F416" s="204" t="s">
        <v>139</v>
      </c>
      <c r="G416" s="15"/>
      <c r="H416" s="205">
        <v>1</v>
      </c>
      <c r="I416" s="206"/>
      <c r="J416" s="15"/>
      <c r="K416" s="15"/>
      <c r="L416" s="202"/>
      <c r="M416" s="207"/>
      <c r="N416" s="208"/>
      <c r="O416" s="208"/>
      <c r="P416" s="208"/>
      <c r="Q416" s="208"/>
      <c r="R416" s="208"/>
      <c r="S416" s="208"/>
      <c r="T416" s="209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03" t="s">
        <v>136</v>
      </c>
      <c r="AU416" s="203" t="s">
        <v>86</v>
      </c>
      <c r="AV416" s="15" t="s">
        <v>134</v>
      </c>
      <c r="AW416" s="15" t="s">
        <v>32</v>
      </c>
      <c r="AX416" s="15" t="s">
        <v>84</v>
      </c>
      <c r="AY416" s="203" t="s">
        <v>128</v>
      </c>
    </row>
    <row r="417" s="2" customFormat="1" ht="21.75" customHeight="1">
      <c r="A417" s="37"/>
      <c r="B417" s="171"/>
      <c r="C417" s="210" t="s">
        <v>383</v>
      </c>
      <c r="D417" s="210" t="s">
        <v>222</v>
      </c>
      <c r="E417" s="211" t="s">
        <v>384</v>
      </c>
      <c r="F417" s="212" t="s">
        <v>385</v>
      </c>
      <c r="G417" s="213" t="s">
        <v>214</v>
      </c>
      <c r="H417" s="214">
        <v>1</v>
      </c>
      <c r="I417" s="215"/>
      <c r="J417" s="216">
        <f>ROUND(I417*H417,2)</f>
        <v>0</v>
      </c>
      <c r="K417" s="217"/>
      <c r="L417" s="218"/>
      <c r="M417" s="219" t="s">
        <v>1</v>
      </c>
      <c r="N417" s="220" t="s">
        <v>41</v>
      </c>
      <c r="O417" s="76"/>
      <c r="P417" s="182">
        <f>O417*H417</f>
        <v>0</v>
      </c>
      <c r="Q417" s="182">
        <v>0.019099999999999999</v>
      </c>
      <c r="R417" s="182">
        <f>Q417*H417</f>
        <v>0.019099999999999999</v>
      </c>
      <c r="S417" s="182">
        <v>0</v>
      </c>
      <c r="T417" s="183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84" t="s">
        <v>176</v>
      </c>
      <c r="AT417" s="184" t="s">
        <v>222</v>
      </c>
      <c r="AU417" s="184" t="s">
        <v>86</v>
      </c>
      <c r="AY417" s="18" t="s">
        <v>128</v>
      </c>
      <c r="BE417" s="185">
        <f>IF(N417="základní",J417,0)</f>
        <v>0</v>
      </c>
      <c r="BF417" s="185">
        <f>IF(N417="snížená",J417,0)</f>
        <v>0</v>
      </c>
      <c r="BG417" s="185">
        <f>IF(N417="zákl. přenesená",J417,0)</f>
        <v>0</v>
      </c>
      <c r="BH417" s="185">
        <f>IF(N417="sníž. přenesená",J417,0)</f>
        <v>0</v>
      </c>
      <c r="BI417" s="185">
        <f>IF(N417="nulová",J417,0)</f>
        <v>0</v>
      </c>
      <c r="BJ417" s="18" t="s">
        <v>84</v>
      </c>
      <c r="BK417" s="185">
        <f>ROUND(I417*H417,2)</f>
        <v>0</v>
      </c>
      <c r="BL417" s="18" t="s">
        <v>134</v>
      </c>
      <c r="BM417" s="184" t="s">
        <v>386</v>
      </c>
    </row>
    <row r="418" s="13" customFormat="1">
      <c r="A418" s="13"/>
      <c r="B418" s="186"/>
      <c r="C418" s="13"/>
      <c r="D418" s="187" t="s">
        <v>136</v>
      </c>
      <c r="E418" s="188" t="s">
        <v>1</v>
      </c>
      <c r="F418" s="189" t="s">
        <v>270</v>
      </c>
      <c r="G418" s="13"/>
      <c r="H418" s="188" t="s">
        <v>1</v>
      </c>
      <c r="I418" s="190"/>
      <c r="J418" s="13"/>
      <c r="K418" s="13"/>
      <c r="L418" s="186"/>
      <c r="M418" s="191"/>
      <c r="N418" s="192"/>
      <c r="O418" s="192"/>
      <c r="P418" s="192"/>
      <c r="Q418" s="192"/>
      <c r="R418" s="192"/>
      <c r="S418" s="192"/>
      <c r="T418" s="19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88" t="s">
        <v>136</v>
      </c>
      <c r="AU418" s="188" t="s">
        <v>86</v>
      </c>
      <c r="AV418" s="13" t="s">
        <v>84</v>
      </c>
      <c r="AW418" s="13" t="s">
        <v>32</v>
      </c>
      <c r="AX418" s="13" t="s">
        <v>76</v>
      </c>
      <c r="AY418" s="188" t="s">
        <v>128</v>
      </c>
    </row>
    <row r="419" s="13" customFormat="1">
      <c r="A419" s="13"/>
      <c r="B419" s="186"/>
      <c r="C419" s="13"/>
      <c r="D419" s="187" t="s">
        <v>136</v>
      </c>
      <c r="E419" s="188" t="s">
        <v>1</v>
      </c>
      <c r="F419" s="189" t="s">
        <v>293</v>
      </c>
      <c r="G419" s="13"/>
      <c r="H419" s="188" t="s">
        <v>1</v>
      </c>
      <c r="I419" s="190"/>
      <c r="J419" s="13"/>
      <c r="K419" s="13"/>
      <c r="L419" s="186"/>
      <c r="M419" s="191"/>
      <c r="N419" s="192"/>
      <c r="O419" s="192"/>
      <c r="P419" s="192"/>
      <c r="Q419" s="192"/>
      <c r="R419" s="192"/>
      <c r="S419" s="192"/>
      <c r="T419" s="19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88" t="s">
        <v>136</v>
      </c>
      <c r="AU419" s="188" t="s">
        <v>86</v>
      </c>
      <c r="AV419" s="13" t="s">
        <v>84</v>
      </c>
      <c r="AW419" s="13" t="s">
        <v>32</v>
      </c>
      <c r="AX419" s="13" t="s">
        <v>76</v>
      </c>
      <c r="AY419" s="188" t="s">
        <v>128</v>
      </c>
    </row>
    <row r="420" s="14" customFormat="1">
      <c r="A420" s="14"/>
      <c r="B420" s="194"/>
      <c r="C420" s="14"/>
      <c r="D420" s="187" t="s">
        <v>136</v>
      </c>
      <c r="E420" s="195" t="s">
        <v>1</v>
      </c>
      <c r="F420" s="196" t="s">
        <v>84</v>
      </c>
      <c r="G420" s="14"/>
      <c r="H420" s="197">
        <v>1</v>
      </c>
      <c r="I420" s="198"/>
      <c r="J420" s="14"/>
      <c r="K420" s="14"/>
      <c r="L420" s="194"/>
      <c r="M420" s="199"/>
      <c r="N420" s="200"/>
      <c r="O420" s="200"/>
      <c r="P420" s="200"/>
      <c r="Q420" s="200"/>
      <c r="R420" s="200"/>
      <c r="S420" s="200"/>
      <c r="T420" s="20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195" t="s">
        <v>136</v>
      </c>
      <c r="AU420" s="195" t="s">
        <v>86</v>
      </c>
      <c r="AV420" s="14" t="s">
        <v>86</v>
      </c>
      <c r="AW420" s="14" t="s">
        <v>32</v>
      </c>
      <c r="AX420" s="14" t="s">
        <v>76</v>
      </c>
      <c r="AY420" s="195" t="s">
        <v>128</v>
      </c>
    </row>
    <row r="421" s="15" customFormat="1">
      <c r="A421" s="15"/>
      <c r="B421" s="202"/>
      <c r="C421" s="15"/>
      <c r="D421" s="187" t="s">
        <v>136</v>
      </c>
      <c r="E421" s="203" t="s">
        <v>1</v>
      </c>
      <c r="F421" s="204" t="s">
        <v>139</v>
      </c>
      <c r="G421" s="15"/>
      <c r="H421" s="205">
        <v>1</v>
      </c>
      <c r="I421" s="206"/>
      <c r="J421" s="15"/>
      <c r="K421" s="15"/>
      <c r="L421" s="202"/>
      <c r="M421" s="207"/>
      <c r="N421" s="208"/>
      <c r="O421" s="208"/>
      <c r="P421" s="208"/>
      <c r="Q421" s="208"/>
      <c r="R421" s="208"/>
      <c r="S421" s="208"/>
      <c r="T421" s="209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03" t="s">
        <v>136</v>
      </c>
      <c r="AU421" s="203" t="s">
        <v>86</v>
      </c>
      <c r="AV421" s="15" t="s">
        <v>134</v>
      </c>
      <c r="AW421" s="15" t="s">
        <v>32</v>
      </c>
      <c r="AX421" s="15" t="s">
        <v>84</v>
      </c>
      <c r="AY421" s="203" t="s">
        <v>128</v>
      </c>
    </row>
    <row r="422" s="2" customFormat="1" ht="21.75" customHeight="1">
      <c r="A422" s="37"/>
      <c r="B422" s="171"/>
      <c r="C422" s="210" t="s">
        <v>272</v>
      </c>
      <c r="D422" s="210" t="s">
        <v>222</v>
      </c>
      <c r="E422" s="211" t="s">
        <v>387</v>
      </c>
      <c r="F422" s="212" t="s">
        <v>388</v>
      </c>
      <c r="G422" s="213" t="s">
        <v>214</v>
      </c>
      <c r="H422" s="214">
        <v>1</v>
      </c>
      <c r="I422" s="215"/>
      <c r="J422" s="216">
        <f>ROUND(I422*H422,2)</f>
        <v>0</v>
      </c>
      <c r="K422" s="217"/>
      <c r="L422" s="218"/>
      <c r="M422" s="219" t="s">
        <v>1</v>
      </c>
      <c r="N422" s="220" t="s">
        <v>41</v>
      </c>
      <c r="O422" s="76"/>
      <c r="P422" s="182">
        <f>O422*H422</f>
        <v>0</v>
      </c>
      <c r="Q422" s="182">
        <v>0.019099999999999999</v>
      </c>
      <c r="R422" s="182">
        <f>Q422*H422</f>
        <v>0.019099999999999999</v>
      </c>
      <c r="S422" s="182">
        <v>0</v>
      </c>
      <c r="T422" s="183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184" t="s">
        <v>176</v>
      </c>
      <c r="AT422" s="184" t="s">
        <v>222</v>
      </c>
      <c r="AU422" s="184" t="s">
        <v>86</v>
      </c>
      <c r="AY422" s="18" t="s">
        <v>128</v>
      </c>
      <c r="BE422" s="185">
        <f>IF(N422="základní",J422,0)</f>
        <v>0</v>
      </c>
      <c r="BF422" s="185">
        <f>IF(N422="snížená",J422,0)</f>
        <v>0</v>
      </c>
      <c r="BG422" s="185">
        <f>IF(N422="zákl. přenesená",J422,0)</f>
        <v>0</v>
      </c>
      <c r="BH422" s="185">
        <f>IF(N422="sníž. přenesená",J422,0)</f>
        <v>0</v>
      </c>
      <c r="BI422" s="185">
        <f>IF(N422="nulová",J422,0)</f>
        <v>0</v>
      </c>
      <c r="BJ422" s="18" t="s">
        <v>84</v>
      </c>
      <c r="BK422" s="185">
        <f>ROUND(I422*H422,2)</f>
        <v>0</v>
      </c>
      <c r="BL422" s="18" t="s">
        <v>134</v>
      </c>
      <c r="BM422" s="184" t="s">
        <v>389</v>
      </c>
    </row>
    <row r="423" s="13" customFormat="1">
      <c r="A423" s="13"/>
      <c r="B423" s="186"/>
      <c r="C423" s="13"/>
      <c r="D423" s="187" t="s">
        <v>136</v>
      </c>
      <c r="E423" s="188" t="s">
        <v>1</v>
      </c>
      <c r="F423" s="189" t="s">
        <v>270</v>
      </c>
      <c r="G423" s="13"/>
      <c r="H423" s="188" t="s">
        <v>1</v>
      </c>
      <c r="I423" s="190"/>
      <c r="J423" s="13"/>
      <c r="K423" s="13"/>
      <c r="L423" s="186"/>
      <c r="M423" s="191"/>
      <c r="N423" s="192"/>
      <c r="O423" s="192"/>
      <c r="P423" s="192"/>
      <c r="Q423" s="192"/>
      <c r="R423" s="192"/>
      <c r="S423" s="192"/>
      <c r="T423" s="19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88" t="s">
        <v>136</v>
      </c>
      <c r="AU423" s="188" t="s">
        <v>86</v>
      </c>
      <c r="AV423" s="13" t="s">
        <v>84</v>
      </c>
      <c r="AW423" s="13" t="s">
        <v>32</v>
      </c>
      <c r="AX423" s="13" t="s">
        <v>76</v>
      </c>
      <c r="AY423" s="188" t="s">
        <v>128</v>
      </c>
    </row>
    <row r="424" s="13" customFormat="1">
      <c r="A424" s="13"/>
      <c r="B424" s="186"/>
      <c r="C424" s="13"/>
      <c r="D424" s="187" t="s">
        <v>136</v>
      </c>
      <c r="E424" s="188" t="s">
        <v>1</v>
      </c>
      <c r="F424" s="189" t="s">
        <v>294</v>
      </c>
      <c r="G424" s="13"/>
      <c r="H424" s="188" t="s">
        <v>1</v>
      </c>
      <c r="I424" s="190"/>
      <c r="J424" s="13"/>
      <c r="K424" s="13"/>
      <c r="L424" s="186"/>
      <c r="M424" s="191"/>
      <c r="N424" s="192"/>
      <c r="O424" s="192"/>
      <c r="P424" s="192"/>
      <c r="Q424" s="192"/>
      <c r="R424" s="192"/>
      <c r="S424" s="192"/>
      <c r="T424" s="19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88" t="s">
        <v>136</v>
      </c>
      <c r="AU424" s="188" t="s">
        <v>86</v>
      </c>
      <c r="AV424" s="13" t="s">
        <v>84</v>
      </c>
      <c r="AW424" s="13" t="s">
        <v>32</v>
      </c>
      <c r="AX424" s="13" t="s">
        <v>76</v>
      </c>
      <c r="AY424" s="188" t="s">
        <v>128</v>
      </c>
    </row>
    <row r="425" s="14" customFormat="1">
      <c r="A425" s="14"/>
      <c r="B425" s="194"/>
      <c r="C425" s="14"/>
      <c r="D425" s="187" t="s">
        <v>136</v>
      </c>
      <c r="E425" s="195" t="s">
        <v>1</v>
      </c>
      <c r="F425" s="196" t="s">
        <v>84</v>
      </c>
      <c r="G425" s="14"/>
      <c r="H425" s="197">
        <v>1</v>
      </c>
      <c r="I425" s="198"/>
      <c r="J425" s="14"/>
      <c r="K425" s="14"/>
      <c r="L425" s="194"/>
      <c r="M425" s="199"/>
      <c r="N425" s="200"/>
      <c r="O425" s="200"/>
      <c r="P425" s="200"/>
      <c r="Q425" s="200"/>
      <c r="R425" s="200"/>
      <c r="S425" s="200"/>
      <c r="T425" s="20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195" t="s">
        <v>136</v>
      </c>
      <c r="AU425" s="195" t="s">
        <v>86</v>
      </c>
      <c r="AV425" s="14" t="s">
        <v>86</v>
      </c>
      <c r="AW425" s="14" t="s">
        <v>32</v>
      </c>
      <c r="AX425" s="14" t="s">
        <v>76</v>
      </c>
      <c r="AY425" s="195" t="s">
        <v>128</v>
      </c>
    </row>
    <row r="426" s="15" customFormat="1">
      <c r="A426" s="15"/>
      <c r="B426" s="202"/>
      <c r="C426" s="15"/>
      <c r="D426" s="187" t="s">
        <v>136</v>
      </c>
      <c r="E426" s="203" t="s">
        <v>1</v>
      </c>
      <c r="F426" s="204" t="s">
        <v>139</v>
      </c>
      <c r="G426" s="15"/>
      <c r="H426" s="205">
        <v>1</v>
      </c>
      <c r="I426" s="206"/>
      <c r="J426" s="15"/>
      <c r="K426" s="15"/>
      <c r="L426" s="202"/>
      <c r="M426" s="207"/>
      <c r="N426" s="208"/>
      <c r="O426" s="208"/>
      <c r="P426" s="208"/>
      <c r="Q426" s="208"/>
      <c r="R426" s="208"/>
      <c r="S426" s="208"/>
      <c r="T426" s="209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03" t="s">
        <v>136</v>
      </c>
      <c r="AU426" s="203" t="s">
        <v>86</v>
      </c>
      <c r="AV426" s="15" t="s">
        <v>134</v>
      </c>
      <c r="AW426" s="15" t="s">
        <v>32</v>
      </c>
      <c r="AX426" s="15" t="s">
        <v>84</v>
      </c>
      <c r="AY426" s="203" t="s">
        <v>128</v>
      </c>
    </row>
    <row r="427" s="2" customFormat="1" ht="21.75" customHeight="1">
      <c r="A427" s="37"/>
      <c r="B427" s="171"/>
      <c r="C427" s="210" t="s">
        <v>304</v>
      </c>
      <c r="D427" s="210" t="s">
        <v>222</v>
      </c>
      <c r="E427" s="211" t="s">
        <v>390</v>
      </c>
      <c r="F427" s="212" t="s">
        <v>391</v>
      </c>
      <c r="G427" s="213" t="s">
        <v>214</v>
      </c>
      <c r="H427" s="214">
        <v>1</v>
      </c>
      <c r="I427" s="215"/>
      <c r="J427" s="216">
        <f>ROUND(I427*H427,2)</f>
        <v>0</v>
      </c>
      <c r="K427" s="217"/>
      <c r="L427" s="218"/>
      <c r="M427" s="219" t="s">
        <v>1</v>
      </c>
      <c r="N427" s="220" t="s">
        <v>41</v>
      </c>
      <c r="O427" s="76"/>
      <c r="P427" s="182">
        <f>O427*H427</f>
        <v>0</v>
      </c>
      <c r="Q427" s="182">
        <v>0.019099999999999999</v>
      </c>
      <c r="R427" s="182">
        <f>Q427*H427</f>
        <v>0.019099999999999999</v>
      </c>
      <c r="S427" s="182">
        <v>0</v>
      </c>
      <c r="T427" s="183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84" t="s">
        <v>176</v>
      </c>
      <c r="AT427" s="184" t="s">
        <v>222</v>
      </c>
      <c r="AU427" s="184" t="s">
        <v>86</v>
      </c>
      <c r="AY427" s="18" t="s">
        <v>128</v>
      </c>
      <c r="BE427" s="185">
        <f>IF(N427="základní",J427,0)</f>
        <v>0</v>
      </c>
      <c r="BF427" s="185">
        <f>IF(N427="snížená",J427,0)</f>
        <v>0</v>
      </c>
      <c r="BG427" s="185">
        <f>IF(N427="zákl. přenesená",J427,0)</f>
        <v>0</v>
      </c>
      <c r="BH427" s="185">
        <f>IF(N427="sníž. přenesená",J427,0)</f>
        <v>0</v>
      </c>
      <c r="BI427" s="185">
        <f>IF(N427="nulová",J427,0)</f>
        <v>0</v>
      </c>
      <c r="BJ427" s="18" t="s">
        <v>84</v>
      </c>
      <c r="BK427" s="185">
        <f>ROUND(I427*H427,2)</f>
        <v>0</v>
      </c>
      <c r="BL427" s="18" t="s">
        <v>134</v>
      </c>
      <c r="BM427" s="184" t="s">
        <v>392</v>
      </c>
    </row>
    <row r="428" s="13" customFormat="1">
      <c r="A428" s="13"/>
      <c r="B428" s="186"/>
      <c r="C428" s="13"/>
      <c r="D428" s="187" t="s">
        <v>136</v>
      </c>
      <c r="E428" s="188" t="s">
        <v>1</v>
      </c>
      <c r="F428" s="189" t="s">
        <v>270</v>
      </c>
      <c r="G428" s="13"/>
      <c r="H428" s="188" t="s">
        <v>1</v>
      </c>
      <c r="I428" s="190"/>
      <c r="J428" s="13"/>
      <c r="K428" s="13"/>
      <c r="L428" s="186"/>
      <c r="M428" s="191"/>
      <c r="N428" s="192"/>
      <c r="O428" s="192"/>
      <c r="P428" s="192"/>
      <c r="Q428" s="192"/>
      <c r="R428" s="192"/>
      <c r="S428" s="192"/>
      <c r="T428" s="19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88" t="s">
        <v>136</v>
      </c>
      <c r="AU428" s="188" t="s">
        <v>86</v>
      </c>
      <c r="AV428" s="13" t="s">
        <v>84</v>
      </c>
      <c r="AW428" s="13" t="s">
        <v>32</v>
      </c>
      <c r="AX428" s="13" t="s">
        <v>76</v>
      </c>
      <c r="AY428" s="188" t="s">
        <v>128</v>
      </c>
    </row>
    <row r="429" s="13" customFormat="1">
      <c r="A429" s="13"/>
      <c r="B429" s="186"/>
      <c r="C429" s="13"/>
      <c r="D429" s="187" t="s">
        <v>136</v>
      </c>
      <c r="E429" s="188" t="s">
        <v>1</v>
      </c>
      <c r="F429" s="189" t="s">
        <v>295</v>
      </c>
      <c r="G429" s="13"/>
      <c r="H429" s="188" t="s">
        <v>1</v>
      </c>
      <c r="I429" s="190"/>
      <c r="J429" s="13"/>
      <c r="K429" s="13"/>
      <c r="L429" s="186"/>
      <c r="M429" s="191"/>
      <c r="N429" s="192"/>
      <c r="O429" s="192"/>
      <c r="P429" s="192"/>
      <c r="Q429" s="192"/>
      <c r="R429" s="192"/>
      <c r="S429" s="192"/>
      <c r="T429" s="19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88" t="s">
        <v>136</v>
      </c>
      <c r="AU429" s="188" t="s">
        <v>86</v>
      </c>
      <c r="AV429" s="13" t="s">
        <v>84</v>
      </c>
      <c r="AW429" s="13" t="s">
        <v>32</v>
      </c>
      <c r="AX429" s="13" t="s">
        <v>76</v>
      </c>
      <c r="AY429" s="188" t="s">
        <v>128</v>
      </c>
    </row>
    <row r="430" s="14" customFormat="1">
      <c r="A430" s="14"/>
      <c r="B430" s="194"/>
      <c r="C430" s="14"/>
      <c r="D430" s="187" t="s">
        <v>136</v>
      </c>
      <c r="E430" s="195" t="s">
        <v>1</v>
      </c>
      <c r="F430" s="196" t="s">
        <v>84</v>
      </c>
      <c r="G430" s="14"/>
      <c r="H430" s="197">
        <v>1</v>
      </c>
      <c r="I430" s="198"/>
      <c r="J430" s="14"/>
      <c r="K430" s="14"/>
      <c r="L430" s="194"/>
      <c r="M430" s="199"/>
      <c r="N430" s="200"/>
      <c r="O430" s="200"/>
      <c r="P430" s="200"/>
      <c r="Q430" s="200"/>
      <c r="R430" s="200"/>
      <c r="S430" s="200"/>
      <c r="T430" s="20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195" t="s">
        <v>136</v>
      </c>
      <c r="AU430" s="195" t="s">
        <v>86</v>
      </c>
      <c r="AV430" s="14" t="s">
        <v>86</v>
      </c>
      <c r="AW430" s="14" t="s">
        <v>32</v>
      </c>
      <c r="AX430" s="14" t="s">
        <v>76</v>
      </c>
      <c r="AY430" s="195" t="s">
        <v>128</v>
      </c>
    </row>
    <row r="431" s="15" customFormat="1">
      <c r="A431" s="15"/>
      <c r="B431" s="202"/>
      <c r="C431" s="15"/>
      <c r="D431" s="187" t="s">
        <v>136</v>
      </c>
      <c r="E431" s="203" t="s">
        <v>1</v>
      </c>
      <c r="F431" s="204" t="s">
        <v>139</v>
      </c>
      <c r="G431" s="15"/>
      <c r="H431" s="205">
        <v>1</v>
      </c>
      <c r="I431" s="206"/>
      <c r="J431" s="15"/>
      <c r="K431" s="15"/>
      <c r="L431" s="202"/>
      <c r="M431" s="207"/>
      <c r="N431" s="208"/>
      <c r="O431" s="208"/>
      <c r="P431" s="208"/>
      <c r="Q431" s="208"/>
      <c r="R431" s="208"/>
      <c r="S431" s="208"/>
      <c r="T431" s="209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03" t="s">
        <v>136</v>
      </c>
      <c r="AU431" s="203" t="s">
        <v>86</v>
      </c>
      <c r="AV431" s="15" t="s">
        <v>134</v>
      </c>
      <c r="AW431" s="15" t="s">
        <v>32</v>
      </c>
      <c r="AX431" s="15" t="s">
        <v>84</v>
      </c>
      <c r="AY431" s="203" t="s">
        <v>128</v>
      </c>
    </row>
    <row r="432" s="2" customFormat="1" ht="21.75" customHeight="1">
      <c r="A432" s="37"/>
      <c r="B432" s="171"/>
      <c r="C432" s="210" t="s">
        <v>393</v>
      </c>
      <c r="D432" s="210" t="s">
        <v>222</v>
      </c>
      <c r="E432" s="211" t="s">
        <v>394</v>
      </c>
      <c r="F432" s="212" t="s">
        <v>395</v>
      </c>
      <c r="G432" s="213" t="s">
        <v>214</v>
      </c>
      <c r="H432" s="214">
        <v>2</v>
      </c>
      <c r="I432" s="215"/>
      <c r="J432" s="216">
        <f>ROUND(I432*H432,2)</f>
        <v>0</v>
      </c>
      <c r="K432" s="217"/>
      <c r="L432" s="218"/>
      <c r="M432" s="219" t="s">
        <v>1</v>
      </c>
      <c r="N432" s="220" t="s">
        <v>41</v>
      </c>
      <c r="O432" s="76"/>
      <c r="P432" s="182">
        <f>O432*H432</f>
        <v>0</v>
      </c>
      <c r="Q432" s="182">
        <v>0.019099999999999999</v>
      </c>
      <c r="R432" s="182">
        <f>Q432*H432</f>
        <v>0.038199999999999998</v>
      </c>
      <c r="S432" s="182">
        <v>0</v>
      </c>
      <c r="T432" s="183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184" t="s">
        <v>176</v>
      </c>
      <c r="AT432" s="184" t="s">
        <v>222</v>
      </c>
      <c r="AU432" s="184" t="s">
        <v>86</v>
      </c>
      <c r="AY432" s="18" t="s">
        <v>128</v>
      </c>
      <c r="BE432" s="185">
        <f>IF(N432="základní",J432,0)</f>
        <v>0</v>
      </c>
      <c r="BF432" s="185">
        <f>IF(N432="snížená",J432,0)</f>
        <v>0</v>
      </c>
      <c r="BG432" s="185">
        <f>IF(N432="zákl. přenesená",J432,0)</f>
        <v>0</v>
      </c>
      <c r="BH432" s="185">
        <f>IF(N432="sníž. přenesená",J432,0)</f>
        <v>0</v>
      </c>
      <c r="BI432" s="185">
        <f>IF(N432="nulová",J432,0)</f>
        <v>0</v>
      </c>
      <c r="BJ432" s="18" t="s">
        <v>84</v>
      </c>
      <c r="BK432" s="185">
        <f>ROUND(I432*H432,2)</f>
        <v>0</v>
      </c>
      <c r="BL432" s="18" t="s">
        <v>134</v>
      </c>
      <c r="BM432" s="184" t="s">
        <v>396</v>
      </c>
    </row>
    <row r="433" s="13" customFormat="1">
      <c r="A433" s="13"/>
      <c r="B433" s="186"/>
      <c r="C433" s="13"/>
      <c r="D433" s="187" t="s">
        <v>136</v>
      </c>
      <c r="E433" s="188" t="s">
        <v>1</v>
      </c>
      <c r="F433" s="189" t="s">
        <v>270</v>
      </c>
      <c r="G433" s="13"/>
      <c r="H433" s="188" t="s">
        <v>1</v>
      </c>
      <c r="I433" s="190"/>
      <c r="J433" s="13"/>
      <c r="K433" s="13"/>
      <c r="L433" s="186"/>
      <c r="M433" s="191"/>
      <c r="N433" s="192"/>
      <c r="O433" s="192"/>
      <c r="P433" s="192"/>
      <c r="Q433" s="192"/>
      <c r="R433" s="192"/>
      <c r="S433" s="192"/>
      <c r="T433" s="19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88" t="s">
        <v>136</v>
      </c>
      <c r="AU433" s="188" t="s">
        <v>86</v>
      </c>
      <c r="AV433" s="13" t="s">
        <v>84</v>
      </c>
      <c r="AW433" s="13" t="s">
        <v>32</v>
      </c>
      <c r="AX433" s="13" t="s">
        <v>76</v>
      </c>
      <c r="AY433" s="188" t="s">
        <v>128</v>
      </c>
    </row>
    <row r="434" s="13" customFormat="1">
      <c r="A434" s="13"/>
      <c r="B434" s="186"/>
      <c r="C434" s="13"/>
      <c r="D434" s="187" t="s">
        <v>136</v>
      </c>
      <c r="E434" s="188" t="s">
        <v>1</v>
      </c>
      <c r="F434" s="189" t="s">
        <v>296</v>
      </c>
      <c r="G434" s="13"/>
      <c r="H434" s="188" t="s">
        <v>1</v>
      </c>
      <c r="I434" s="190"/>
      <c r="J434" s="13"/>
      <c r="K434" s="13"/>
      <c r="L434" s="186"/>
      <c r="M434" s="191"/>
      <c r="N434" s="192"/>
      <c r="O434" s="192"/>
      <c r="P434" s="192"/>
      <c r="Q434" s="192"/>
      <c r="R434" s="192"/>
      <c r="S434" s="192"/>
      <c r="T434" s="19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88" t="s">
        <v>136</v>
      </c>
      <c r="AU434" s="188" t="s">
        <v>86</v>
      </c>
      <c r="AV434" s="13" t="s">
        <v>84</v>
      </c>
      <c r="AW434" s="13" t="s">
        <v>32</v>
      </c>
      <c r="AX434" s="13" t="s">
        <v>76</v>
      </c>
      <c r="AY434" s="188" t="s">
        <v>128</v>
      </c>
    </row>
    <row r="435" s="14" customFormat="1">
      <c r="A435" s="14"/>
      <c r="B435" s="194"/>
      <c r="C435" s="14"/>
      <c r="D435" s="187" t="s">
        <v>136</v>
      </c>
      <c r="E435" s="195" t="s">
        <v>1</v>
      </c>
      <c r="F435" s="196" t="s">
        <v>86</v>
      </c>
      <c r="G435" s="14"/>
      <c r="H435" s="197">
        <v>2</v>
      </c>
      <c r="I435" s="198"/>
      <c r="J435" s="14"/>
      <c r="K435" s="14"/>
      <c r="L435" s="194"/>
      <c r="M435" s="199"/>
      <c r="N435" s="200"/>
      <c r="O435" s="200"/>
      <c r="P435" s="200"/>
      <c r="Q435" s="200"/>
      <c r="R435" s="200"/>
      <c r="S435" s="200"/>
      <c r="T435" s="201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195" t="s">
        <v>136</v>
      </c>
      <c r="AU435" s="195" t="s">
        <v>86</v>
      </c>
      <c r="AV435" s="14" t="s">
        <v>86</v>
      </c>
      <c r="AW435" s="14" t="s">
        <v>32</v>
      </c>
      <c r="AX435" s="14" t="s">
        <v>76</v>
      </c>
      <c r="AY435" s="195" t="s">
        <v>128</v>
      </c>
    </row>
    <row r="436" s="15" customFormat="1">
      <c r="A436" s="15"/>
      <c r="B436" s="202"/>
      <c r="C436" s="15"/>
      <c r="D436" s="187" t="s">
        <v>136</v>
      </c>
      <c r="E436" s="203" t="s">
        <v>1</v>
      </c>
      <c r="F436" s="204" t="s">
        <v>139</v>
      </c>
      <c r="G436" s="15"/>
      <c r="H436" s="205">
        <v>2</v>
      </c>
      <c r="I436" s="206"/>
      <c r="J436" s="15"/>
      <c r="K436" s="15"/>
      <c r="L436" s="202"/>
      <c r="M436" s="207"/>
      <c r="N436" s="208"/>
      <c r="O436" s="208"/>
      <c r="P436" s="208"/>
      <c r="Q436" s="208"/>
      <c r="R436" s="208"/>
      <c r="S436" s="208"/>
      <c r="T436" s="209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03" t="s">
        <v>136</v>
      </c>
      <c r="AU436" s="203" t="s">
        <v>86</v>
      </c>
      <c r="AV436" s="15" t="s">
        <v>134</v>
      </c>
      <c r="AW436" s="15" t="s">
        <v>32</v>
      </c>
      <c r="AX436" s="15" t="s">
        <v>84</v>
      </c>
      <c r="AY436" s="203" t="s">
        <v>128</v>
      </c>
    </row>
    <row r="437" s="2" customFormat="1" ht="21.75" customHeight="1">
      <c r="A437" s="37"/>
      <c r="B437" s="171"/>
      <c r="C437" s="210" t="s">
        <v>397</v>
      </c>
      <c r="D437" s="210" t="s">
        <v>222</v>
      </c>
      <c r="E437" s="211" t="s">
        <v>398</v>
      </c>
      <c r="F437" s="212" t="s">
        <v>399</v>
      </c>
      <c r="G437" s="213" t="s">
        <v>214</v>
      </c>
      <c r="H437" s="214">
        <v>1</v>
      </c>
      <c r="I437" s="215"/>
      <c r="J437" s="216">
        <f>ROUND(I437*H437,2)</f>
        <v>0</v>
      </c>
      <c r="K437" s="217"/>
      <c r="L437" s="218"/>
      <c r="M437" s="219" t="s">
        <v>1</v>
      </c>
      <c r="N437" s="220" t="s">
        <v>41</v>
      </c>
      <c r="O437" s="76"/>
      <c r="P437" s="182">
        <f>O437*H437</f>
        <v>0</v>
      </c>
      <c r="Q437" s="182">
        <v>0.019099999999999999</v>
      </c>
      <c r="R437" s="182">
        <f>Q437*H437</f>
        <v>0.019099999999999999</v>
      </c>
      <c r="S437" s="182">
        <v>0</v>
      </c>
      <c r="T437" s="183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184" t="s">
        <v>176</v>
      </c>
      <c r="AT437" s="184" t="s">
        <v>222</v>
      </c>
      <c r="AU437" s="184" t="s">
        <v>86</v>
      </c>
      <c r="AY437" s="18" t="s">
        <v>128</v>
      </c>
      <c r="BE437" s="185">
        <f>IF(N437="základní",J437,0)</f>
        <v>0</v>
      </c>
      <c r="BF437" s="185">
        <f>IF(N437="snížená",J437,0)</f>
        <v>0</v>
      </c>
      <c r="BG437" s="185">
        <f>IF(N437="zákl. přenesená",J437,0)</f>
        <v>0</v>
      </c>
      <c r="BH437" s="185">
        <f>IF(N437="sníž. přenesená",J437,0)</f>
        <v>0</v>
      </c>
      <c r="BI437" s="185">
        <f>IF(N437="nulová",J437,0)</f>
        <v>0</v>
      </c>
      <c r="BJ437" s="18" t="s">
        <v>84</v>
      </c>
      <c r="BK437" s="185">
        <f>ROUND(I437*H437,2)</f>
        <v>0</v>
      </c>
      <c r="BL437" s="18" t="s">
        <v>134</v>
      </c>
      <c r="BM437" s="184" t="s">
        <v>400</v>
      </c>
    </row>
    <row r="438" s="13" customFormat="1">
      <c r="A438" s="13"/>
      <c r="B438" s="186"/>
      <c r="C438" s="13"/>
      <c r="D438" s="187" t="s">
        <v>136</v>
      </c>
      <c r="E438" s="188" t="s">
        <v>1</v>
      </c>
      <c r="F438" s="189" t="s">
        <v>270</v>
      </c>
      <c r="G438" s="13"/>
      <c r="H438" s="188" t="s">
        <v>1</v>
      </c>
      <c r="I438" s="190"/>
      <c r="J438" s="13"/>
      <c r="K438" s="13"/>
      <c r="L438" s="186"/>
      <c r="M438" s="191"/>
      <c r="N438" s="192"/>
      <c r="O438" s="192"/>
      <c r="P438" s="192"/>
      <c r="Q438" s="192"/>
      <c r="R438" s="192"/>
      <c r="S438" s="192"/>
      <c r="T438" s="19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88" t="s">
        <v>136</v>
      </c>
      <c r="AU438" s="188" t="s">
        <v>86</v>
      </c>
      <c r="AV438" s="13" t="s">
        <v>84</v>
      </c>
      <c r="AW438" s="13" t="s">
        <v>32</v>
      </c>
      <c r="AX438" s="13" t="s">
        <v>76</v>
      </c>
      <c r="AY438" s="188" t="s">
        <v>128</v>
      </c>
    </row>
    <row r="439" s="13" customFormat="1">
      <c r="A439" s="13"/>
      <c r="B439" s="186"/>
      <c r="C439" s="13"/>
      <c r="D439" s="187" t="s">
        <v>136</v>
      </c>
      <c r="E439" s="188" t="s">
        <v>1</v>
      </c>
      <c r="F439" s="189" t="s">
        <v>297</v>
      </c>
      <c r="G439" s="13"/>
      <c r="H439" s="188" t="s">
        <v>1</v>
      </c>
      <c r="I439" s="190"/>
      <c r="J439" s="13"/>
      <c r="K439" s="13"/>
      <c r="L439" s="186"/>
      <c r="M439" s="191"/>
      <c r="N439" s="192"/>
      <c r="O439" s="192"/>
      <c r="P439" s="192"/>
      <c r="Q439" s="192"/>
      <c r="R439" s="192"/>
      <c r="S439" s="192"/>
      <c r="T439" s="19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88" t="s">
        <v>136</v>
      </c>
      <c r="AU439" s="188" t="s">
        <v>86</v>
      </c>
      <c r="AV439" s="13" t="s">
        <v>84</v>
      </c>
      <c r="AW439" s="13" t="s">
        <v>32</v>
      </c>
      <c r="AX439" s="13" t="s">
        <v>76</v>
      </c>
      <c r="AY439" s="188" t="s">
        <v>128</v>
      </c>
    </row>
    <row r="440" s="14" customFormat="1">
      <c r="A440" s="14"/>
      <c r="B440" s="194"/>
      <c r="C440" s="14"/>
      <c r="D440" s="187" t="s">
        <v>136</v>
      </c>
      <c r="E440" s="195" t="s">
        <v>1</v>
      </c>
      <c r="F440" s="196" t="s">
        <v>84</v>
      </c>
      <c r="G440" s="14"/>
      <c r="H440" s="197">
        <v>1</v>
      </c>
      <c r="I440" s="198"/>
      <c r="J440" s="14"/>
      <c r="K440" s="14"/>
      <c r="L440" s="194"/>
      <c r="M440" s="199"/>
      <c r="N440" s="200"/>
      <c r="O440" s="200"/>
      <c r="P440" s="200"/>
      <c r="Q440" s="200"/>
      <c r="R440" s="200"/>
      <c r="S440" s="200"/>
      <c r="T440" s="20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195" t="s">
        <v>136</v>
      </c>
      <c r="AU440" s="195" t="s">
        <v>86</v>
      </c>
      <c r="AV440" s="14" t="s">
        <v>86</v>
      </c>
      <c r="AW440" s="14" t="s">
        <v>32</v>
      </c>
      <c r="AX440" s="14" t="s">
        <v>76</v>
      </c>
      <c r="AY440" s="195" t="s">
        <v>128</v>
      </c>
    </row>
    <row r="441" s="15" customFormat="1">
      <c r="A441" s="15"/>
      <c r="B441" s="202"/>
      <c r="C441" s="15"/>
      <c r="D441" s="187" t="s">
        <v>136</v>
      </c>
      <c r="E441" s="203" t="s">
        <v>1</v>
      </c>
      <c r="F441" s="204" t="s">
        <v>139</v>
      </c>
      <c r="G441" s="15"/>
      <c r="H441" s="205">
        <v>1</v>
      </c>
      <c r="I441" s="206"/>
      <c r="J441" s="15"/>
      <c r="K441" s="15"/>
      <c r="L441" s="202"/>
      <c r="M441" s="207"/>
      <c r="N441" s="208"/>
      <c r="O441" s="208"/>
      <c r="P441" s="208"/>
      <c r="Q441" s="208"/>
      <c r="R441" s="208"/>
      <c r="S441" s="208"/>
      <c r="T441" s="209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03" t="s">
        <v>136</v>
      </c>
      <c r="AU441" s="203" t="s">
        <v>86</v>
      </c>
      <c r="AV441" s="15" t="s">
        <v>134</v>
      </c>
      <c r="AW441" s="15" t="s">
        <v>32</v>
      </c>
      <c r="AX441" s="15" t="s">
        <v>84</v>
      </c>
      <c r="AY441" s="203" t="s">
        <v>128</v>
      </c>
    </row>
    <row r="442" s="2" customFormat="1" ht="21.75" customHeight="1">
      <c r="A442" s="37"/>
      <c r="B442" s="171"/>
      <c r="C442" s="210" t="s">
        <v>401</v>
      </c>
      <c r="D442" s="210" t="s">
        <v>222</v>
      </c>
      <c r="E442" s="211" t="s">
        <v>402</v>
      </c>
      <c r="F442" s="212" t="s">
        <v>403</v>
      </c>
      <c r="G442" s="213" t="s">
        <v>214</v>
      </c>
      <c r="H442" s="214">
        <v>15</v>
      </c>
      <c r="I442" s="215"/>
      <c r="J442" s="216">
        <f>ROUND(I442*H442,2)</f>
        <v>0</v>
      </c>
      <c r="K442" s="217"/>
      <c r="L442" s="218"/>
      <c r="M442" s="219" t="s">
        <v>1</v>
      </c>
      <c r="N442" s="220" t="s">
        <v>41</v>
      </c>
      <c r="O442" s="76"/>
      <c r="P442" s="182">
        <f>O442*H442</f>
        <v>0</v>
      </c>
      <c r="Q442" s="182">
        <v>0.019099999999999999</v>
      </c>
      <c r="R442" s="182">
        <f>Q442*H442</f>
        <v>0.28649999999999998</v>
      </c>
      <c r="S442" s="182">
        <v>0</v>
      </c>
      <c r="T442" s="183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84" t="s">
        <v>176</v>
      </c>
      <c r="AT442" s="184" t="s">
        <v>222</v>
      </c>
      <c r="AU442" s="184" t="s">
        <v>86</v>
      </c>
      <c r="AY442" s="18" t="s">
        <v>128</v>
      </c>
      <c r="BE442" s="185">
        <f>IF(N442="základní",J442,0)</f>
        <v>0</v>
      </c>
      <c r="BF442" s="185">
        <f>IF(N442="snížená",J442,0)</f>
        <v>0</v>
      </c>
      <c r="BG442" s="185">
        <f>IF(N442="zákl. přenesená",J442,0)</f>
        <v>0</v>
      </c>
      <c r="BH442" s="185">
        <f>IF(N442="sníž. přenesená",J442,0)</f>
        <v>0</v>
      </c>
      <c r="BI442" s="185">
        <f>IF(N442="nulová",J442,0)</f>
        <v>0</v>
      </c>
      <c r="BJ442" s="18" t="s">
        <v>84</v>
      </c>
      <c r="BK442" s="185">
        <f>ROUND(I442*H442,2)</f>
        <v>0</v>
      </c>
      <c r="BL442" s="18" t="s">
        <v>134</v>
      </c>
      <c r="BM442" s="184" t="s">
        <v>404</v>
      </c>
    </row>
    <row r="443" s="13" customFormat="1">
      <c r="A443" s="13"/>
      <c r="B443" s="186"/>
      <c r="C443" s="13"/>
      <c r="D443" s="187" t="s">
        <v>136</v>
      </c>
      <c r="E443" s="188" t="s">
        <v>1</v>
      </c>
      <c r="F443" s="189" t="s">
        <v>270</v>
      </c>
      <c r="G443" s="13"/>
      <c r="H443" s="188" t="s">
        <v>1</v>
      </c>
      <c r="I443" s="190"/>
      <c r="J443" s="13"/>
      <c r="K443" s="13"/>
      <c r="L443" s="186"/>
      <c r="M443" s="191"/>
      <c r="N443" s="192"/>
      <c r="O443" s="192"/>
      <c r="P443" s="192"/>
      <c r="Q443" s="192"/>
      <c r="R443" s="192"/>
      <c r="S443" s="192"/>
      <c r="T443" s="19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88" t="s">
        <v>136</v>
      </c>
      <c r="AU443" s="188" t="s">
        <v>86</v>
      </c>
      <c r="AV443" s="13" t="s">
        <v>84</v>
      </c>
      <c r="AW443" s="13" t="s">
        <v>32</v>
      </c>
      <c r="AX443" s="13" t="s">
        <v>76</v>
      </c>
      <c r="AY443" s="188" t="s">
        <v>128</v>
      </c>
    </row>
    <row r="444" s="13" customFormat="1">
      <c r="A444" s="13"/>
      <c r="B444" s="186"/>
      <c r="C444" s="13"/>
      <c r="D444" s="187" t="s">
        <v>136</v>
      </c>
      <c r="E444" s="188" t="s">
        <v>1</v>
      </c>
      <c r="F444" s="189" t="s">
        <v>298</v>
      </c>
      <c r="G444" s="13"/>
      <c r="H444" s="188" t="s">
        <v>1</v>
      </c>
      <c r="I444" s="190"/>
      <c r="J444" s="13"/>
      <c r="K444" s="13"/>
      <c r="L444" s="186"/>
      <c r="M444" s="191"/>
      <c r="N444" s="192"/>
      <c r="O444" s="192"/>
      <c r="P444" s="192"/>
      <c r="Q444" s="192"/>
      <c r="R444" s="192"/>
      <c r="S444" s="192"/>
      <c r="T444" s="19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8" t="s">
        <v>136</v>
      </c>
      <c r="AU444" s="188" t="s">
        <v>86</v>
      </c>
      <c r="AV444" s="13" t="s">
        <v>84</v>
      </c>
      <c r="AW444" s="13" t="s">
        <v>32</v>
      </c>
      <c r="AX444" s="13" t="s">
        <v>76</v>
      </c>
      <c r="AY444" s="188" t="s">
        <v>128</v>
      </c>
    </row>
    <row r="445" s="14" customFormat="1">
      <c r="A445" s="14"/>
      <c r="B445" s="194"/>
      <c r="C445" s="14"/>
      <c r="D445" s="187" t="s">
        <v>136</v>
      </c>
      <c r="E445" s="195" t="s">
        <v>1</v>
      </c>
      <c r="F445" s="196" t="s">
        <v>221</v>
      </c>
      <c r="G445" s="14"/>
      <c r="H445" s="197">
        <v>15</v>
      </c>
      <c r="I445" s="198"/>
      <c r="J445" s="14"/>
      <c r="K445" s="14"/>
      <c r="L445" s="194"/>
      <c r="M445" s="199"/>
      <c r="N445" s="200"/>
      <c r="O445" s="200"/>
      <c r="P445" s="200"/>
      <c r="Q445" s="200"/>
      <c r="R445" s="200"/>
      <c r="S445" s="200"/>
      <c r="T445" s="20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195" t="s">
        <v>136</v>
      </c>
      <c r="AU445" s="195" t="s">
        <v>86</v>
      </c>
      <c r="AV445" s="14" t="s">
        <v>86</v>
      </c>
      <c r="AW445" s="14" t="s">
        <v>32</v>
      </c>
      <c r="AX445" s="14" t="s">
        <v>76</v>
      </c>
      <c r="AY445" s="195" t="s">
        <v>128</v>
      </c>
    </row>
    <row r="446" s="15" customFormat="1">
      <c r="A446" s="15"/>
      <c r="B446" s="202"/>
      <c r="C446" s="15"/>
      <c r="D446" s="187" t="s">
        <v>136</v>
      </c>
      <c r="E446" s="203" t="s">
        <v>1</v>
      </c>
      <c r="F446" s="204" t="s">
        <v>139</v>
      </c>
      <c r="G446" s="15"/>
      <c r="H446" s="205">
        <v>15</v>
      </c>
      <c r="I446" s="206"/>
      <c r="J446" s="15"/>
      <c r="K446" s="15"/>
      <c r="L446" s="202"/>
      <c r="M446" s="207"/>
      <c r="N446" s="208"/>
      <c r="O446" s="208"/>
      <c r="P446" s="208"/>
      <c r="Q446" s="208"/>
      <c r="R446" s="208"/>
      <c r="S446" s="208"/>
      <c r="T446" s="209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03" t="s">
        <v>136</v>
      </c>
      <c r="AU446" s="203" t="s">
        <v>86</v>
      </c>
      <c r="AV446" s="15" t="s">
        <v>134</v>
      </c>
      <c r="AW446" s="15" t="s">
        <v>32</v>
      </c>
      <c r="AX446" s="15" t="s">
        <v>84</v>
      </c>
      <c r="AY446" s="203" t="s">
        <v>128</v>
      </c>
    </row>
    <row r="447" s="2" customFormat="1" ht="21.75" customHeight="1">
      <c r="A447" s="37"/>
      <c r="B447" s="171"/>
      <c r="C447" s="210" t="s">
        <v>405</v>
      </c>
      <c r="D447" s="210" t="s">
        <v>222</v>
      </c>
      <c r="E447" s="211" t="s">
        <v>406</v>
      </c>
      <c r="F447" s="212" t="s">
        <v>407</v>
      </c>
      <c r="G447" s="213" t="s">
        <v>214</v>
      </c>
      <c r="H447" s="214">
        <v>1</v>
      </c>
      <c r="I447" s="215"/>
      <c r="J447" s="216">
        <f>ROUND(I447*H447,2)</f>
        <v>0</v>
      </c>
      <c r="K447" s="217"/>
      <c r="L447" s="218"/>
      <c r="M447" s="219" t="s">
        <v>1</v>
      </c>
      <c r="N447" s="220" t="s">
        <v>41</v>
      </c>
      <c r="O447" s="76"/>
      <c r="P447" s="182">
        <f>O447*H447</f>
        <v>0</v>
      </c>
      <c r="Q447" s="182">
        <v>0.019099999999999999</v>
      </c>
      <c r="R447" s="182">
        <f>Q447*H447</f>
        <v>0.019099999999999999</v>
      </c>
      <c r="S447" s="182">
        <v>0</v>
      </c>
      <c r="T447" s="183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84" t="s">
        <v>176</v>
      </c>
      <c r="AT447" s="184" t="s">
        <v>222</v>
      </c>
      <c r="AU447" s="184" t="s">
        <v>86</v>
      </c>
      <c r="AY447" s="18" t="s">
        <v>128</v>
      </c>
      <c r="BE447" s="185">
        <f>IF(N447="základní",J447,0)</f>
        <v>0</v>
      </c>
      <c r="BF447" s="185">
        <f>IF(N447="snížená",J447,0)</f>
        <v>0</v>
      </c>
      <c r="BG447" s="185">
        <f>IF(N447="zákl. přenesená",J447,0)</f>
        <v>0</v>
      </c>
      <c r="BH447" s="185">
        <f>IF(N447="sníž. přenesená",J447,0)</f>
        <v>0</v>
      </c>
      <c r="BI447" s="185">
        <f>IF(N447="nulová",J447,0)</f>
        <v>0</v>
      </c>
      <c r="BJ447" s="18" t="s">
        <v>84</v>
      </c>
      <c r="BK447" s="185">
        <f>ROUND(I447*H447,2)</f>
        <v>0</v>
      </c>
      <c r="BL447" s="18" t="s">
        <v>134</v>
      </c>
      <c r="BM447" s="184" t="s">
        <v>408</v>
      </c>
    </row>
    <row r="448" s="13" customFormat="1">
      <c r="A448" s="13"/>
      <c r="B448" s="186"/>
      <c r="C448" s="13"/>
      <c r="D448" s="187" t="s">
        <v>136</v>
      </c>
      <c r="E448" s="188" t="s">
        <v>1</v>
      </c>
      <c r="F448" s="189" t="s">
        <v>409</v>
      </c>
      <c r="G448" s="13"/>
      <c r="H448" s="188" t="s">
        <v>1</v>
      </c>
      <c r="I448" s="190"/>
      <c r="J448" s="13"/>
      <c r="K448" s="13"/>
      <c r="L448" s="186"/>
      <c r="M448" s="191"/>
      <c r="N448" s="192"/>
      <c r="O448" s="192"/>
      <c r="P448" s="192"/>
      <c r="Q448" s="192"/>
      <c r="R448" s="192"/>
      <c r="S448" s="192"/>
      <c r="T448" s="19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88" t="s">
        <v>136</v>
      </c>
      <c r="AU448" s="188" t="s">
        <v>86</v>
      </c>
      <c r="AV448" s="13" t="s">
        <v>84</v>
      </c>
      <c r="AW448" s="13" t="s">
        <v>32</v>
      </c>
      <c r="AX448" s="13" t="s">
        <v>76</v>
      </c>
      <c r="AY448" s="188" t="s">
        <v>128</v>
      </c>
    </row>
    <row r="449" s="13" customFormat="1">
      <c r="A449" s="13"/>
      <c r="B449" s="186"/>
      <c r="C449" s="13"/>
      <c r="D449" s="187" t="s">
        <v>136</v>
      </c>
      <c r="E449" s="188" t="s">
        <v>1</v>
      </c>
      <c r="F449" s="189" t="s">
        <v>299</v>
      </c>
      <c r="G449" s="13"/>
      <c r="H449" s="188" t="s">
        <v>1</v>
      </c>
      <c r="I449" s="190"/>
      <c r="J449" s="13"/>
      <c r="K449" s="13"/>
      <c r="L449" s="186"/>
      <c r="M449" s="191"/>
      <c r="N449" s="192"/>
      <c r="O449" s="192"/>
      <c r="P449" s="192"/>
      <c r="Q449" s="192"/>
      <c r="R449" s="192"/>
      <c r="S449" s="192"/>
      <c r="T449" s="19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88" t="s">
        <v>136</v>
      </c>
      <c r="AU449" s="188" t="s">
        <v>86</v>
      </c>
      <c r="AV449" s="13" t="s">
        <v>84</v>
      </c>
      <c r="AW449" s="13" t="s">
        <v>32</v>
      </c>
      <c r="AX449" s="13" t="s">
        <v>76</v>
      </c>
      <c r="AY449" s="188" t="s">
        <v>128</v>
      </c>
    </row>
    <row r="450" s="14" customFormat="1">
      <c r="A450" s="14"/>
      <c r="B450" s="194"/>
      <c r="C450" s="14"/>
      <c r="D450" s="187" t="s">
        <v>136</v>
      </c>
      <c r="E450" s="195" t="s">
        <v>1</v>
      </c>
      <c r="F450" s="196" t="s">
        <v>84</v>
      </c>
      <c r="G450" s="14"/>
      <c r="H450" s="197">
        <v>1</v>
      </c>
      <c r="I450" s="198"/>
      <c r="J450" s="14"/>
      <c r="K450" s="14"/>
      <c r="L450" s="194"/>
      <c r="M450" s="199"/>
      <c r="N450" s="200"/>
      <c r="O450" s="200"/>
      <c r="P450" s="200"/>
      <c r="Q450" s="200"/>
      <c r="R450" s="200"/>
      <c r="S450" s="200"/>
      <c r="T450" s="20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195" t="s">
        <v>136</v>
      </c>
      <c r="AU450" s="195" t="s">
        <v>86</v>
      </c>
      <c r="AV450" s="14" t="s">
        <v>86</v>
      </c>
      <c r="AW450" s="14" t="s">
        <v>32</v>
      </c>
      <c r="AX450" s="14" t="s">
        <v>76</v>
      </c>
      <c r="AY450" s="195" t="s">
        <v>128</v>
      </c>
    </row>
    <row r="451" s="15" customFormat="1">
      <c r="A451" s="15"/>
      <c r="B451" s="202"/>
      <c r="C451" s="15"/>
      <c r="D451" s="187" t="s">
        <v>136</v>
      </c>
      <c r="E451" s="203" t="s">
        <v>1</v>
      </c>
      <c r="F451" s="204" t="s">
        <v>139</v>
      </c>
      <c r="G451" s="15"/>
      <c r="H451" s="205">
        <v>1</v>
      </c>
      <c r="I451" s="206"/>
      <c r="J451" s="15"/>
      <c r="K451" s="15"/>
      <c r="L451" s="202"/>
      <c r="M451" s="207"/>
      <c r="N451" s="208"/>
      <c r="O451" s="208"/>
      <c r="P451" s="208"/>
      <c r="Q451" s="208"/>
      <c r="R451" s="208"/>
      <c r="S451" s="208"/>
      <c r="T451" s="209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03" t="s">
        <v>136</v>
      </c>
      <c r="AU451" s="203" t="s">
        <v>86</v>
      </c>
      <c r="AV451" s="15" t="s">
        <v>134</v>
      </c>
      <c r="AW451" s="15" t="s">
        <v>32</v>
      </c>
      <c r="AX451" s="15" t="s">
        <v>84</v>
      </c>
      <c r="AY451" s="203" t="s">
        <v>128</v>
      </c>
    </row>
    <row r="452" s="2" customFormat="1" ht="21.75" customHeight="1">
      <c r="A452" s="37"/>
      <c r="B452" s="171"/>
      <c r="C452" s="210" t="s">
        <v>410</v>
      </c>
      <c r="D452" s="210" t="s">
        <v>222</v>
      </c>
      <c r="E452" s="211" t="s">
        <v>411</v>
      </c>
      <c r="F452" s="212" t="s">
        <v>412</v>
      </c>
      <c r="G452" s="213" t="s">
        <v>214</v>
      </c>
      <c r="H452" s="214">
        <v>4</v>
      </c>
      <c r="I452" s="215"/>
      <c r="J452" s="216">
        <f>ROUND(I452*H452,2)</f>
        <v>0</v>
      </c>
      <c r="K452" s="217"/>
      <c r="L452" s="218"/>
      <c r="M452" s="219" t="s">
        <v>1</v>
      </c>
      <c r="N452" s="220" t="s">
        <v>41</v>
      </c>
      <c r="O452" s="76"/>
      <c r="P452" s="182">
        <f>O452*H452</f>
        <v>0</v>
      </c>
      <c r="Q452" s="182">
        <v>0.019099999999999999</v>
      </c>
      <c r="R452" s="182">
        <f>Q452*H452</f>
        <v>0.076399999999999996</v>
      </c>
      <c r="S452" s="182">
        <v>0</v>
      </c>
      <c r="T452" s="183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84" t="s">
        <v>176</v>
      </c>
      <c r="AT452" s="184" t="s">
        <v>222</v>
      </c>
      <c r="AU452" s="184" t="s">
        <v>86</v>
      </c>
      <c r="AY452" s="18" t="s">
        <v>128</v>
      </c>
      <c r="BE452" s="185">
        <f>IF(N452="základní",J452,0)</f>
        <v>0</v>
      </c>
      <c r="BF452" s="185">
        <f>IF(N452="snížená",J452,0)</f>
        <v>0</v>
      </c>
      <c r="BG452" s="185">
        <f>IF(N452="zákl. přenesená",J452,0)</f>
        <v>0</v>
      </c>
      <c r="BH452" s="185">
        <f>IF(N452="sníž. přenesená",J452,0)</f>
        <v>0</v>
      </c>
      <c r="BI452" s="185">
        <f>IF(N452="nulová",J452,0)</f>
        <v>0</v>
      </c>
      <c r="BJ452" s="18" t="s">
        <v>84</v>
      </c>
      <c r="BK452" s="185">
        <f>ROUND(I452*H452,2)</f>
        <v>0</v>
      </c>
      <c r="BL452" s="18" t="s">
        <v>134</v>
      </c>
      <c r="BM452" s="184" t="s">
        <v>413</v>
      </c>
    </row>
    <row r="453" s="13" customFormat="1">
      <c r="A453" s="13"/>
      <c r="B453" s="186"/>
      <c r="C453" s="13"/>
      <c r="D453" s="187" t="s">
        <v>136</v>
      </c>
      <c r="E453" s="188" t="s">
        <v>1</v>
      </c>
      <c r="F453" s="189" t="s">
        <v>409</v>
      </c>
      <c r="G453" s="13"/>
      <c r="H453" s="188" t="s">
        <v>1</v>
      </c>
      <c r="I453" s="190"/>
      <c r="J453" s="13"/>
      <c r="K453" s="13"/>
      <c r="L453" s="186"/>
      <c r="M453" s="191"/>
      <c r="N453" s="192"/>
      <c r="O453" s="192"/>
      <c r="P453" s="192"/>
      <c r="Q453" s="192"/>
      <c r="R453" s="192"/>
      <c r="S453" s="192"/>
      <c r="T453" s="19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88" t="s">
        <v>136</v>
      </c>
      <c r="AU453" s="188" t="s">
        <v>86</v>
      </c>
      <c r="AV453" s="13" t="s">
        <v>84</v>
      </c>
      <c r="AW453" s="13" t="s">
        <v>32</v>
      </c>
      <c r="AX453" s="13" t="s">
        <v>76</v>
      </c>
      <c r="AY453" s="188" t="s">
        <v>128</v>
      </c>
    </row>
    <row r="454" s="13" customFormat="1">
      <c r="A454" s="13"/>
      <c r="B454" s="186"/>
      <c r="C454" s="13"/>
      <c r="D454" s="187" t="s">
        <v>136</v>
      </c>
      <c r="E454" s="188" t="s">
        <v>1</v>
      </c>
      <c r="F454" s="189" t="s">
        <v>300</v>
      </c>
      <c r="G454" s="13"/>
      <c r="H454" s="188" t="s">
        <v>1</v>
      </c>
      <c r="I454" s="190"/>
      <c r="J454" s="13"/>
      <c r="K454" s="13"/>
      <c r="L454" s="186"/>
      <c r="M454" s="191"/>
      <c r="N454" s="192"/>
      <c r="O454" s="192"/>
      <c r="P454" s="192"/>
      <c r="Q454" s="192"/>
      <c r="R454" s="192"/>
      <c r="S454" s="192"/>
      <c r="T454" s="19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88" t="s">
        <v>136</v>
      </c>
      <c r="AU454" s="188" t="s">
        <v>86</v>
      </c>
      <c r="AV454" s="13" t="s">
        <v>84</v>
      </c>
      <c r="AW454" s="13" t="s">
        <v>32</v>
      </c>
      <c r="AX454" s="13" t="s">
        <v>76</v>
      </c>
      <c r="AY454" s="188" t="s">
        <v>128</v>
      </c>
    </row>
    <row r="455" s="14" customFormat="1">
      <c r="A455" s="14"/>
      <c r="B455" s="194"/>
      <c r="C455" s="14"/>
      <c r="D455" s="187" t="s">
        <v>136</v>
      </c>
      <c r="E455" s="195" t="s">
        <v>1</v>
      </c>
      <c r="F455" s="196" t="s">
        <v>134</v>
      </c>
      <c r="G455" s="14"/>
      <c r="H455" s="197">
        <v>4</v>
      </c>
      <c r="I455" s="198"/>
      <c r="J455" s="14"/>
      <c r="K455" s="14"/>
      <c r="L455" s="194"/>
      <c r="M455" s="199"/>
      <c r="N455" s="200"/>
      <c r="O455" s="200"/>
      <c r="P455" s="200"/>
      <c r="Q455" s="200"/>
      <c r="R455" s="200"/>
      <c r="S455" s="200"/>
      <c r="T455" s="20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195" t="s">
        <v>136</v>
      </c>
      <c r="AU455" s="195" t="s">
        <v>86</v>
      </c>
      <c r="AV455" s="14" t="s">
        <v>86</v>
      </c>
      <c r="AW455" s="14" t="s">
        <v>32</v>
      </c>
      <c r="AX455" s="14" t="s">
        <v>76</v>
      </c>
      <c r="AY455" s="195" t="s">
        <v>128</v>
      </c>
    </row>
    <row r="456" s="15" customFormat="1">
      <c r="A456" s="15"/>
      <c r="B456" s="202"/>
      <c r="C456" s="15"/>
      <c r="D456" s="187" t="s">
        <v>136</v>
      </c>
      <c r="E456" s="203" t="s">
        <v>1</v>
      </c>
      <c r="F456" s="204" t="s">
        <v>139</v>
      </c>
      <c r="G456" s="15"/>
      <c r="H456" s="205">
        <v>4</v>
      </c>
      <c r="I456" s="206"/>
      <c r="J456" s="15"/>
      <c r="K456" s="15"/>
      <c r="L456" s="202"/>
      <c r="M456" s="207"/>
      <c r="N456" s="208"/>
      <c r="O456" s="208"/>
      <c r="P456" s="208"/>
      <c r="Q456" s="208"/>
      <c r="R456" s="208"/>
      <c r="S456" s="208"/>
      <c r="T456" s="209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03" t="s">
        <v>136</v>
      </c>
      <c r="AU456" s="203" t="s">
        <v>86</v>
      </c>
      <c r="AV456" s="15" t="s">
        <v>134</v>
      </c>
      <c r="AW456" s="15" t="s">
        <v>32</v>
      </c>
      <c r="AX456" s="15" t="s">
        <v>84</v>
      </c>
      <c r="AY456" s="203" t="s">
        <v>128</v>
      </c>
    </row>
    <row r="457" s="2" customFormat="1" ht="21.75" customHeight="1">
      <c r="A457" s="37"/>
      <c r="B457" s="171"/>
      <c r="C457" s="210" t="s">
        <v>414</v>
      </c>
      <c r="D457" s="210" t="s">
        <v>222</v>
      </c>
      <c r="E457" s="211" t="s">
        <v>415</v>
      </c>
      <c r="F457" s="212" t="s">
        <v>416</v>
      </c>
      <c r="G457" s="213" t="s">
        <v>214</v>
      </c>
      <c r="H457" s="214">
        <v>3</v>
      </c>
      <c r="I457" s="215"/>
      <c r="J457" s="216">
        <f>ROUND(I457*H457,2)</f>
        <v>0</v>
      </c>
      <c r="K457" s="217"/>
      <c r="L457" s="218"/>
      <c r="M457" s="219" t="s">
        <v>1</v>
      </c>
      <c r="N457" s="220" t="s">
        <v>41</v>
      </c>
      <c r="O457" s="76"/>
      <c r="P457" s="182">
        <f>O457*H457</f>
        <v>0</v>
      </c>
      <c r="Q457" s="182">
        <v>0.019099999999999999</v>
      </c>
      <c r="R457" s="182">
        <f>Q457*H457</f>
        <v>0.057299999999999997</v>
      </c>
      <c r="S457" s="182">
        <v>0</v>
      </c>
      <c r="T457" s="183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84" t="s">
        <v>176</v>
      </c>
      <c r="AT457" s="184" t="s">
        <v>222</v>
      </c>
      <c r="AU457" s="184" t="s">
        <v>86</v>
      </c>
      <c r="AY457" s="18" t="s">
        <v>128</v>
      </c>
      <c r="BE457" s="185">
        <f>IF(N457="základní",J457,0)</f>
        <v>0</v>
      </c>
      <c r="BF457" s="185">
        <f>IF(N457="snížená",J457,0)</f>
        <v>0</v>
      </c>
      <c r="BG457" s="185">
        <f>IF(N457="zákl. přenesená",J457,0)</f>
        <v>0</v>
      </c>
      <c r="BH457" s="185">
        <f>IF(N457="sníž. přenesená",J457,0)</f>
        <v>0</v>
      </c>
      <c r="BI457" s="185">
        <f>IF(N457="nulová",J457,0)</f>
        <v>0</v>
      </c>
      <c r="BJ457" s="18" t="s">
        <v>84</v>
      </c>
      <c r="BK457" s="185">
        <f>ROUND(I457*H457,2)</f>
        <v>0</v>
      </c>
      <c r="BL457" s="18" t="s">
        <v>134</v>
      </c>
      <c r="BM457" s="184" t="s">
        <v>417</v>
      </c>
    </row>
    <row r="458" s="13" customFormat="1">
      <c r="A458" s="13"/>
      <c r="B458" s="186"/>
      <c r="C458" s="13"/>
      <c r="D458" s="187" t="s">
        <v>136</v>
      </c>
      <c r="E458" s="188" t="s">
        <v>1</v>
      </c>
      <c r="F458" s="189" t="s">
        <v>409</v>
      </c>
      <c r="G458" s="13"/>
      <c r="H458" s="188" t="s">
        <v>1</v>
      </c>
      <c r="I458" s="190"/>
      <c r="J458" s="13"/>
      <c r="K458" s="13"/>
      <c r="L458" s="186"/>
      <c r="M458" s="191"/>
      <c r="N458" s="192"/>
      <c r="O458" s="192"/>
      <c r="P458" s="192"/>
      <c r="Q458" s="192"/>
      <c r="R458" s="192"/>
      <c r="S458" s="192"/>
      <c r="T458" s="19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88" t="s">
        <v>136</v>
      </c>
      <c r="AU458" s="188" t="s">
        <v>86</v>
      </c>
      <c r="AV458" s="13" t="s">
        <v>84</v>
      </c>
      <c r="AW458" s="13" t="s">
        <v>32</v>
      </c>
      <c r="AX458" s="13" t="s">
        <v>76</v>
      </c>
      <c r="AY458" s="188" t="s">
        <v>128</v>
      </c>
    </row>
    <row r="459" s="13" customFormat="1">
      <c r="A459" s="13"/>
      <c r="B459" s="186"/>
      <c r="C459" s="13"/>
      <c r="D459" s="187" t="s">
        <v>136</v>
      </c>
      <c r="E459" s="188" t="s">
        <v>1</v>
      </c>
      <c r="F459" s="189" t="s">
        <v>301</v>
      </c>
      <c r="G459" s="13"/>
      <c r="H459" s="188" t="s">
        <v>1</v>
      </c>
      <c r="I459" s="190"/>
      <c r="J459" s="13"/>
      <c r="K459" s="13"/>
      <c r="L459" s="186"/>
      <c r="M459" s="191"/>
      <c r="N459" s="192"/>
      <c r="O459" s="192"/>
      <c r="P459" s="192"/>
      <c r="Q459" s="192"/>
      <c r="R459" s="192"/>
      <c r="S459" s="192"/>
      <c r="T459" s="19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88" t="s">
        <v>136</v>
      </c>
      <c r="AU459" s="188" t="s">
        <v>86</v>
      </c>
      <c r="AV459" s="13" t="s">
        <v>84</v>
      </c>
      <c r="AW459" s="13" t="s">
        <v>32</v>
      </c>
      <c r="AX459" s="13" t="s">
        <v>76</v>
      </c>
      <c r="AY459" s="188" t="s">
        <v>128</v>
      </c>
    </row>
    <row r="460" s="14" customFormat="1">
      <c r="A460" s="14"/>
      <c r="B460" s="194"/>
      <c r="C460" s="14"/>
      <c r="D460" s="187" t="s">
        <v>136</v>
      </c>
      <c r="E460" s="195" t="s">
        <v>1</v>
      </c>
      <c r="F460" s="196" t="s">
        <v>149</v>
      </c>
      <c r="G460" s="14"/>
      <c r="H460" s="197">
        <v>3</v>
      </c>
      <c r="I460" s="198"/>
      <c r="J460" s="14"/>
      <c r="K460" s="14"/>
      <c r="L460" s="194"/>
      <c r="M460" s="199"/>
      <c r="N460" s="200"/>
      <c r="O460" s="200"/>
      <c r="P460" s="200"/>
      <c r="Q460" s="200"/>
      <c r="R460" s="200"/>
      <c r="S460" s="200"/>
      <c r="T460" s="20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195" t="s">
        <v>136</v>
      </c>
      <c r="AU460" s="195" t="s">
        <v>86</v>
      </c>
      <c r="AV460" s="14" t="s">
        <v>86</v>
      </c>
      <c r="AW460" s="14" t="s">
        <v>32</v>
      </c>
      <c r="AX460" s="14" t="s">
        <v>76</v>
      </c>
      <c r="AY460" s="195" t="s">
        <v>128</v>
      </c>
    </row>
    <row r="461" s="15" customFormat="1">
      <c r="A461" s="15"/>
      <c r="B461" s="202"/>
      <c r="C461" s="15"/>
      <c r="D461" s="187" t="s">
        <v>136</v>
      </c>
      <c r="E461" s="203" t="s">
        <v>1</v>
      </c>
      <c r="F461" s="204" t="s">
        <v>139</v>
      </c>
      <c r="G461" s="15"/>
      <c r="H461" s="205">
        <v>3</v>
      </c>
      <c r="I461" s="206"/>
      <c r="J461" s="15"/>
      <c r="K461" s="15"/>
      <c r="L461" s="202"/>
      <c r="M461" s="207"/>
      <c r="N461" s="208"/>
      <c r="O461" s="208"/>
      <c r="P461" s="208"/>
      <c r="Q461" s="208"/>
      <c r="R461" s="208"/>
      <c r="S461" s="208"/>
      <c r="T461" s="209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03" t="s">
        <v>136</v>
      </c>
      <c r="AU461" s="203" t="s">
        <v>86</v>
      </c>
      <c r="AV461" s="15" t="s">
        <v>134</v>
      </c>
      <c r="AW461" s="15" t="s">
        <v>32</v>
      </c>
      <c r="AX461" s="15" t="s">
        <v>84</v>
      </c>
      <c r="AY461" s="203" t="s">
        <v>128</v>
      </c>
    </row>
    <row r="462" s="2" customFormat="1" ht="21.75" customHeight="1">
      <c r="A462" s="37"/>
      <c r="B462" s="171"/>
      <c r="C462" s="210" t="s">
        <v>418</v>
      </c>
      <c r="D462" s="210" t="s">
        <v>222</v>
      </c>
      <c r="E462" s="211" t="s">
        <v>419</v>
      </c>
      <c r="F462" s="212" t="s">
        <v>420</v>
      </c>
      <c r="G462" s="213" t="s">
        <v>214</v>
      </c>
      <c r="H462" s="214">
        <v>1</v>
      </c>
      <c r="I462" s="215"/>
      <c r="J462" s="216">
        <f>ROUND(I462*H462,2)</f>
        <v>0</v>
      </c>
      <c r="K462" s="217"/>
      <c r="L462" s="218"/>
      <c r="M462" s="219" t="s">
        <v>1</v>
      </c>
      <c r="N462" s="220" t="s">
        <v>41</v>
      </c>
      <c r="O462" s="76"/>
      <c r="P462" s="182">
        <f>O462*H462</f>
        <v>0</v>
      </c>
      <c r="Q462" s="182">
        <v>0.019099999999999999</v>
      </c>
      <c r="R462" s="182">
        <f>Q462*H462</f>
        <v>0.019099999999999999</v>
      </c>
      <c r="S462" s="182">
        <v>0</v>
      </c>
      <c r="T462" s="183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84" t="s">
        <v>176</v>
      </c>
      <c r="AT462" s="184" t="s">
        <v>222</v>
      </c>
      <c r="AU462" s="184" t="s">
        <v>86</v>
      </c>
      <c r="AY462" s="18" t="s">
        <v>128</v>
      </c>
      <c r="BE462" s="185">
        <f>IF(N462="základní",J462,0)</f>
        <v>0</v>
      </c>
      <c r="BF462" s="185">
        <f>IF(N462="snížená",J462,0)</f>
        <v>0</v>
      </c>
      <c r="BG462" s="185">
        <f>IF(N462="zákl. přenesená",J462,0)</f>
        <v>0</v>
      </c>
      <c r="BH462" s="185">
        <f>IF(N462="sníž. přenesená",J462,0)</f>
        <v>0</v>
      </c>
      <c r="BI462" s="185">
        <f>IF(N462="nulová",J462,0)</f>
        <v>0</v>
      </c>
      <c r="BJ462" s="18" t="s">
        <v>84</v>
      </c>
      <c r="BK462" s="185">
        <f>ROUND(I462*H462,2)</f>
        <v>0</v>
      </c>
      <c r="BL462" s="18" t="s">
        <v>134</v>
      </c>
      <c r="BM462" s="184" t="s">
        <v>421</v>
      </c>
    </row>
    <row r="463" s="13" customFormat="1">
      <c r="A463" s="13"/>
      <c r="B463" s="186"/>
      <c r="C463" s="13"/>
      <c r="D463" s="187" t="s">
        <v>136</v>
      </c>
      <c r="E463" s="188" t="s">
        <v>1</v>
      </c>
      <c r="F463" s="189" t="s">
        <v>409</v>
      </c>
      <c r="G463" s="13"/>
      <c r="H463" s="188" t="s">
        <v>1</v>
      </c>
      <c r="I463" s="190"/>
      <c r="J463" s="13"/>
      <c r="K463" s="13"/>
      <c r="L463" s="186"/>
      <c r="M463" s="191"/>
      <c r="N463" s="192"/>
      <c r="O463" s="192"/>
      <c r="P463" s="192"/>
      <c r="Q463" s="192"/>
      <c r="R463" s="192"/>
      <c r="S463" s="192"/>
      <c r="T463" s="19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88" t="s">
        <v>136</v>
      </c>
      <c r="AU463" s="188" t="s">
        <v>86</v>
      </c>
      <c r="AV463" s="13" t="s">
        <v>84</v>
      </c>
      <c r="AW463" s="13" t="s">
        <v>32</v>
      </c>
      <c r="AX463" s="13" t="s">
        <v>76</v>
      </c>
      <c r="AY463" s="188" t="s">
        <v>128</v>
      </c>
    </row>
    <row r="464" s="13" customFormat="1">
      <c r="A464" s="13"/>
      <c r="B464" s="186"/>
      <c r="C464" s="13"/>
      <c r="D464" s="187" t="s">
        <v>136</v>
      </c>
      <c r="E464" s="188" t="s">
        <v>1</v>
      </c>
      <c r="F464" s="189" t="s">
        <v>302</v>
      </c>
      <c r="G464" s="13"/>
      <c r="H464" s="188" t="s">
        <v>1</v>
      </c>
      <c r="I464" s="190"/>
      <c r="J464" s="13"/>
      <c r="K464" s="13"/>
      <c r="L464" s="186"/>
      <c r="M464" s="191"/>
      <c r="N464" s="192"/>
      <c r="O464" s="192"/>
      <c r="P464" s="192"/>
      <c r="Q464" s="192"/>
      <c r="R464" s="192"/>
      <c r="S464" s="192"/>
      <c r="T464" s="19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88" t="s">
        <v>136</v>
      </c>
      <c r="AU464" s="188" t="s">
        <v>86</v>
      </c>
      <c r="AV464" s="13" t="s">
        <v>84</v>
      </c>
      <c r="AW464" s="13" t="s">
        <v>32</v>
      </c>
      <c r="AX464" s="13" t="s">
        <v>76</v>
      </c>
      <c r="AY464" s="188" t="s">
        <v>128</v>
      </c>
    </row>
    <row r="465" s="14" customFormat="1">
      <c r="A465" s="14"/>
      <c r="B465" s="194"/>
      <c r="C465" s="14"/>
      <c r="D465" s="187" t="s">
        <v>136</v>
      </c>
      <c r="E465" s="195" t="s">
        <v>1</v>
      </c>
      <c r="F465" s="196" t="s">
        <v>84</v>
      </c>
      <c r="G465" s="14"/>
      <c r="H465" s="197">
        <v>1</v>
      </c>
      <c r="I465" s="198"/>
      <c r="J465" s="14"/>
      <c r="K465" s="14"/>
      <c r="L465" s="194"/>
      <c r="M465" s="199"/>
      <c r="N465" s="200"/>
      <c r="O465" s="200"/>
      <c r="P465" s="200"/>
      <c r="Q465" s="200"/>
      <c r="R465" s="200"/>
      <c r="S465" s="200"/>
      <c r="T465" s="20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195" t="s">
        <v>136</v>
      </c>
      <c r="AU465" s="195" t="s">
        <v>86</v>
      </c>
      <c r="AV465" s="14" t="s">
        <v>86</v>
      </c>
      <c r="AW465" s="14" t="s">
        <v>32</v>
      </c>
      <c r="AX465" s="14" t="s">
        <v>76</v>
      </c>
      <c r="AY465" s="195" t="s">
        <v>128</v>
      </c>
    </row>
    <row r="466" s="15" customFormat="1">
      <c r="A466" s="15"/>
      <c r="B466" s="202"/>
      <c r="C466" s="15"/>
      <c r="D466" s="187" t="s">
        <v>136</v>
      </c>
      <c r="E466" s="203" t="s">
        <v>1</v>
      </c>
      <c r="F466" s="204" t="s">
        <v>139</v>
      </c>
      <c r="G466" s="15"/>
      <c r="H466" s="205">
        <v>1</v>
      </c>
      <c r="I466" s="206"/>
      <c r="J466" s="15"/>
      <c r="K466" s="15"/>
      <c r="L466" s="202"/>
      <c r="M466" s="207"/>
      <c r="N466" s="208"/>
      <c r="O466" s="208"/>
      <c r="P466" s="208"/>
      <c r="Q466" s="208"/>
      <c r="R466" s="208"/>
      <c r="S466" s="208"/>
      <c r="T466" s="209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03" t="s">
        <v>136</v>
      </c>
      <c r="AU466" s="203" t="s">
        <v>86</v>
      </c>
      <c r="AV466" s="15" t="s">
        <v>134</v>
      </c>
      <c r="AW466" s="15" t="s">
        <v>32</v>
      </c>
      <c r="AX466" s="15" t="s">
        <v>84</v>
      </c>
      <c r="AY466" s="203" t="s">
        <v>128</v>
      </c>
    </row>
    <row r="467" s="2" customFormat="1" ht="21.75" customHeight="1">
      <c r="A467" s="37"/>
      <c r="B467" s="171"/>
      <c r="C467" s="210" t="s">
        <v>422</v>
      </c>
      <c r="D467" s="210" t="s">
        <v>222</v>
      </c>
      <c r="E467" s="211" t="s">
        <v>423</v>
      </c>
      <c r="F467" s="212" t="s">
        <v>424</v>
      </c>
      <c r="G467" s="213" t="s">
        <v>214</v>
      </c>
      <c r="H467" s="214">
        <v>46</v>
      </c>
      <c r="I467" s="215"/>
      <c r="J467" s="216">
        <f>ROUND(I467*H467,2)</f>
        <v>0</v>
      </c>
      <c r="K467" s="217"/>
      <c r="L467" s="218"/>
      <c r="M467" s="219" t="s">
        <v>1</v>
      </c>
      <c r="N467" s="220" t="s">
        <v>41</v>
      </c>
      <c r="O467" s="76"/>
      <c r="P467" s="182">
        <f>O467*H467</f>
        <v>0</v>
      </c>
      <c r="Q467" s="182">
        <v>0.019099999999999999</v>
      </c>
      <c r="R467" s="182">
        <f>Q467*H467</f>
        <v>0.87859999999999994</v>
      </c>
      <c r="S467" s="182">
        <v>0</v>
      </c>
      <c r="T467" s="183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84" t="s">
        <v>176</v>
      </c>
      <c r="AT467" s="184" t="s">
        <v>222</v>
      </c>
      <c r="AU467" s="184" t="s">
        <v>86</v>
      </c>
      <c r="AY467" s="18" t="s">
        <v>128</v>
      </c>
      <c r="BE467" s="185">
        <f>IF(N467="základní",J467,0)</f>
        <v>0</v>
      </c>
      <c r="BF467" s="185">
        <f>IF(N467="snížená",J467,0)</f>
        <v>0</v>
      </c>
      <c r="BG467" s="185">
        <f>IF(N467="zákl. přenesená",J467,0)</f>
        <v>0</v>
      </c>
      <c r="BH467" s="185">
        <f>IF(N467="sníž. přenesená",J467,0)</f>
        <v>0</v>
      </c>
      <c r="BI467" s="185">
        <f>IF(N467="nulová",J467,0)</f>
        <v>0</v>
      </c>
      <c r="BJ467" s="18" t="s">
        <v>84</v>
      </c>
      <c r="BK467" s="185">
        <f>ROUND(I467*H467,2)</f>
        <v>0</v>
      </c>
      <c r="BL467" s="18" t="s">
        <v>134</v>
      </c>
      <c r="BM467" s="184" t="s">
        <v>425</v>
      </c>
    </row>
    <row r="468" s="13" customFormat="1">
      <c r="A468" s="13"/>
      <c r="B468" s="186"/>
      <c r="C468" s="13"/>
      <c r="D468" s="187" t="s">
        <v>136</v>
      </c>
      <c r="E468" s="188" t="s">
        <v>1</v>
      </c>
      <c r="F468" s="189" t="s">
        <v>426</v>
      </c>
      <c r="G468" s="13"/>
      <c r="H468" s="188" t="s">
        <v>1</v>
      </c>
      <c r="I468" s="190"/>
      <c r="J468" s="13"/>
      <c r="K468" s="13"/>
      <c r="L468" s="186"/>
      <c r="M468" s="191"/>
      <c r="N468" s="192"/>
      <c r="O468" s="192"/>
      <c r="P468" s="192"/>
      <c r="Q468" s="192"/>
      <c r="R468" s="192"/>
      <c r="S468" s="192"/>
      <c r="T468" s="19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88" t="s">
        <v>136</v>
      </c>
      <c r="AU468" s="188" t="s">
        <v>86</v>
      </c>
      <c r="AV468" s="13" t="s">
        <v>84</v>
      </c>
      <c r="AW468" s="13" t="s">
        <v>32</v>
      </c>
      <c r="AX468" s="13" t="s">
        <v>76</v>
      </c>
      <c r="AY468" s="188" t="s">
        <v>128</v>
      </c>
    </row>
    <row r="469" s="13" customFormat="1">
      <c r="A469" s="13"/>
      <c r="B469" s="186"/>
      <c r="C469" s="13"/>
      <c r="D469" s="187" t="s">
        <v>136</v>
      </c>
      <c r="E469" s="188" t="s">
        <v>1</v>
      </c>
      <c r="F469" s="189" t="s">
        <v>303</v>
      </c>
      <c r="G469" s="13"/>
      <c r="H469" s="188" t="s">
        <v>1</v>
      </c>
      <c r="I469" s="190"/>
      <c r="J469" s="13"/>
      <c r="K469" s="13"/>
      <c r="L469" s="186"/>
      <c r="M469" s="191"/>
      <c r="N469" s="192"/>
      <c r="O469" s="192"/>
      <c r="P469" s="192"/>
      <c r="Q469" s="192"/>
      <c r="R469" s="192"/>
      <c r="S469" s="192"/>
      <c r="T469" s="19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88" t="s">
        <v>136</v>
      </c>
      <c r="AU469" s="188" t="s">
        <v>86</v>
      </c>
      <c r="AV469" s="13" t="s">
        <v>84</v>
      </c>
      <c r="AW469" s="13" t="s">
        <v>32</v>
      </c>
      <c r="AX469" s="13" t="s">
        <v>76</v>
      </c>
      <c r="AY469" s="188" t="s">
        <v>128</v>
      </c>
    </row>
    <row r="470" s="14" customFormat="1">
      <c r="A470" s="14"/>
      <c r="B470" s="194"/>
      <c r="C470" s="14"/>
      <c r="D470" s="187" t="s">
        <v>136</v>
      </c>
      <c r="E470" s="195" t="s">
        <v>1</v>
      </c>
      <c r="F470" s="196" t="s">
        <v>304</v>
      </c>
      <c r="G470" s="14"/>
      <c r="H470" s="197">
        <v>46</v>
      </c>
      <c r="I470" s="198"/>
      <c r="J470" s="14"/>
      <c r="K470" s="14"/>
      <c r="L470" s="194"/>
      <c r="M470" s="199"/>
      <c r="N470" s="200"/>
      <c r="O470" s="200"/>
      <c r="P470" s="200"/>
      <c r="Q470" s="200"/>
      <c r="R470" s="200"/>
      <c r="S470" s="200"/>
      <c r="T470" s="20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195" t="s">
        <v>136</v>
      </c>
      <c r="AU470" s="195" t="s">
        <v>86</v>
      </c>
      <c r="AV470" s="14" t="s">
        <v>86</v>
      </c>
      <c r="AW470" s="14" t="s">
        <v>32</v>
      </c>
      <c r="AX470" s="14" t="s">
        <v>76</v>
      </c>
      <c r="AY470" s="195" t="s">
        <v>128</v>
      </c>
    </row>
    <row r="471" s="15" customFormat="1">
      <c r="A471" s="15"/>
      <c r="B471" s="202"/>
      <c r="C471" s="15"/>
      <c r="D471" s="187" t="s">
        <v>136</v>
      </c>
      <c r="E471" s="203" t="s">
        <v>1</v>
      </c>
      <c r="F471" s="204" t="s">
        <v>139</v>
      </c>
      <c r="G471" s="15"/>
      <c r="H471" s="205">
        <v>46</v>
      </c>
      <c r="I471" s="206"/>
      <c r="J471" s="15"/>
      <c r="K471" s="15"/>
      <c r="L471" s="202"/>
      <c r="M471" s="207"/>
      <c r="N471" s="208"/>
      <c r="O471" s="208"/>
      <c r="P471" s="208"/>
      <c r="Q471" s="208"/>
      <c r="R471" s="208"/>
      <c r="S471" s="208"/>
      <c r="T471" s="209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03" t="s">
        <v>136</v>
      </c>
      <c r="AU471" s="203" t="s">
        <v>86</v>
      </c>
      <c r="AV471" s="15" t="s">
        <v>134</v>
      </c>
      <c r="AW471" s="15" t="s">
        <v>32</v>
      </c>
      <c r="AX471" s="15" t="s">
        <v>84</v>
      </c>
      <c r="AY471" s="203" t="s">
        <v>128</v>
      </c>
    </row>
    <row r="472" s="2" customFormat="1" ht="21.75" customHeight="1">
      <c r="A472" s="37"/>
      <c r="B472" s="171"/>
      <c r="C472" s="210" t="s">
        <v>286</v>
      </c>
      <c r="D472" s="210" t="s">
        <v>222</v>
      </c>
      <c r="E472" s="211" t="s">
        <v>427</v>
      </c>
      <c r="F472" s="212" t="s">
        <v>428</v>
      </c>
      <c r="G472" s="213" t="s">
        <v>214</v>
      </c>
      <c r="H472" s="214">
        <v>1</v>
      </c>
      <c r="I472" s="215"/>
      <c r="J472" s="216">
        <f>ROUND(I472*H472,2)</f>
        <v>0</v>
      </c>
      <c r="K472" s="217"/>
      <c r="L472" s="218"/>
      <c r="M472" s="219" t="s">
        <v>1</v>
      </c>
      <c r="N472" s="220" t="s">
        <v>41</v>
      </c>
      <c r="O472" s="76"/>
      <c r="P472" s="182">
        <f>O472*H472</f>
        <v>0</v>
      </c>
      <c r="Q472" s="182">
        <v>0.019099999999999999</v>
      </c>
      <c r="R472" s="182">
        <f>Q472*H472</f>
        <v>0.019099999999999999</v>
      </c>
      <c r="S472" s="182">
        <v>0</v>
      </c>
      <c r="T472" s="183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84" t="s">
        <v>176</v>
      </c>
      <c r="AT472" s="184" t="s">
        <v>222</v>
      </c>
      <c r="AU472" s="184" t="s">
        <v>86</v>
      </c>
      <c r="AY472" s="18" t="s">
        <v>128</v>
      </c>
      <c r="BE472" s="185">
        <f>IF(N472="základní",J472,0)</f>
        <v>0</v>
      </c>
      <c r="BF472" s="185">
        <f>IF(N472="snížená",J472,0)</f>
        <v>0</v>
      </c>
      <c r="BG472" s="185">
        <f>IF(N472="zákl. přenesená",J472,0)</f>
        <v>0</v>
      </c>
      <c r="BH472" s="185">
        <f>IF(N472="sníž. přenesená",J472,0)</f>
        <v>0</v>
      </c>
      <c r="BI472" s="185">
        <f>IF(N472="nulová",J472,0)</f>
        <v>0</v>
      </c>
      <c r="BJ472" s="18" t="s">
        <v>84</v>
      </c>
      <c r="BK472" s="185">
        <f>ROUND(I472*H472,2)</f>
        <v>0</v>
      </c>
      <c r="BL472" s="18" t="s">
        <v>134</v>
      </c>
      <c r="BM472" s="184" t="s">
        <v>429</v>
      </c>
    </row>
    <row r="473" s="13" customFormat="1">
      <c r="A473" s="13"/>
      <c r="B473" s="186"/>
      <c r="C473" s="13"/>
      <c r="D473" s="187" t="s">
        <v>136</v>
      </c>
      <c r="E473" s="188" t="s">
        <v>1</v>
      </c>
      <c r="F473" s="189" t="s">
        <v>409</v>
      </c>
      <c r="G473" s="13"/>
      <c r="H473" s="188" t="s">
        <v>1</v>
      </c>
      <c r="I473" s="190"/>
      <c r="J473" s="13"/>
      <c r="K473" s="13"/>
      <c r="L473" s="186"/>
      <c r="M473" s="191"/>
      <c r="N473" s="192"/>
      <c r="O473" s="192"/>
      <c r="P473" s="192"/>
      <c r="Q473" s="192"/>
      <c r="R473" s="192"/>
      <c r="S473" s="192"/>
      <c r="T473" s="19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88" t="s">
        <v>136</v>
      </c>
      <c r="AU473" s="188" t="s">
        <v>86</v>
      </c>
      <c r="AV473" s="13" t="s">
        <v>84</v>
      </c>
      <c r="AW473" s="13" t="s">
        <v>32</v>
      </c>
      <c r="AX473" s="13" t="s">
        <v>76</v>
      </c>
      <c r="AY473" s="188" t="s">
        <v>128</v>
      </c>
    </row>
    <row r="474" s="13" customFormat="1">
      <c r="A474" s="13"/>
      <c r="B474" s="186"/>
      <c r="C474" s="13"/>
      <c r="D474" s="187" t="s">
        <v>136</v>
      </c>
      <c r="E474" s="188" t="s">
        <v>1</v>
      </c>
      <c r="F474" s="189" t="s">
        <v>305</v>
      </c>
      <c r="G474" s="13"/>
      <c r="H474" s="188" t="s">
        <v>1</v>
      </c>
      <c r="I474" s="190"/>
      <c r="J474" s="13"/>
      <c r="K474" s="13"/>
      <c r="L474" s="186"/>
      <c r="M474" s="191"/>
      <c r="N474" s="192"/>
      <c r="O474" s="192"/>
      <c r="P474" s="192"/>
      <c r="Q474" s="192"/>
      <c r="R474" s="192"/>
      <c r="S474" s="192"/>
      <c r="T474" s="19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88" t="s">
        <v>136</v>
      </c>
      <c r="AU474" s="188" t="s">
        <v>86</v>
      </c>
      <c r="AV474" s="13" t="s">
        <v>84</v>
      </c>
      <c r="AW474" s="13" t="s">
        <v>32</v>
      </c>
      <c r="AX474" s="13" t="s">
        <v>76</v>
      </c>
      <c r="AY474" s="188" t="s">
        <v>128</v>
      </c>
    </row>
    <row r="475" s="14" customFormat="1">
      <c r="A475" s="14"/>
      <c r="B475" s="194"/>
      <c r="C475" s="14"/>
      <c r="D475" s="187" t="s">
        <v>136</v>
      </c>
      <c r="E475" s="195" t="s">
        <v>1</v>
      </c>
      <c r="F475" s="196" t="s">
        <v>84</v>
      </c>
      <c r="G475" s="14"/>
      <c r="H475" s="197">
        <v>1</v>
      </c>
      <c r="I475" s="198"/>
      <c r="J475" s="14"/>
      <c r="K475" s="14"/>
      <c r="L475" s="194"/>
      <c r="M475" s="199"/>
      <c r="N475" s="200"/>
      <c r="O475" s="200"/>
      <c r="P475" s="200"/>
      <c r="Q475" s="200"/>
      <c r="R475" s="200"/>
      <c r="S475" s="200"/>
      <c r="T475" s="201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195" t="s">
        <v>136</v>
      </c>
      <c r="AU475" s="195" t="s">
        <v>86</v>
      </c>
      <c r="AV475" s="14" t="s">
        <v>86</v>
      </c>
      <c r="AW475" s="14" t="s">
        <v>32</v>
      </c>
      <c r="AX475" s="14" t="s">
        <v>76</v>
      </c>
      <c r="AY475" s="195" t="s">
        <v>128</v>
      </c>
    </row>
    <row r="476" s="15" customFormat="1">
      <c r="A476" s="15"/>
      <c r="B476" s="202"/>
      <c r="C476" s="15"/>
      <c r="D476" s="187" t="s">
        <v>136</v>
      </c>
      <c r="E476" s="203" t="s">
        <v>1</v>
      </c>
      <c r="F476" s="204" t="s">
        <v>139</v>
      </c>
      <c r="G476" s="15"/>
      <c r="H476" s="205">
        <v>1</v>
      </c>
      <c r="I476" s="206"/>
      <c r="J476" s="15"/>
      <c r="K476" s="15"/>
      <c r="L476" s="202"/>
      <c r="M476" s="207"/>
      <c r="N476" s="208"/>
      <c r="O476" s="208"/>
      <c r="P476" s="208"/>
      <c r="Q476" s="208"/>
      <c r="R476" s="208"/>
      <c r="S476" s="208"/>
      <c r="T476" s="209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03" t="s">
        <v>136</v>
      </c>
      <c r="AU476" s="203" t="s">
        <v>86</v>
      </c>
      <c r="AV476" s="15" t="s">
        <v>134</v>
      </c>
      <c r="AW476" s="15" t="s">
        <v>32</v>
      </c>
      <c r="AX476" s="15" t="s">
        <v>84</v>
      </c>
      <c r="AY476" s="203" t="s">
        <v>128</v>
      </c>
    </row>
    <row r="477" s="2" customFormat="1" ht="21.75" customHeight="1">
      <c r="A477" s="37"/>
      <c r="B477" s="171"/>
      <c r="C477" s="210" t="s">
        <v>430</v>
      </c>
      <c r="D477" s="210" t="s">
        <v>222</v>
      </c>
      <c r="E477" s="211" t="s">
        <v>431</v>
      </c>
      <c r="F477" s="212" t="s">
        <v>432</v>
      </c>
      <c r="G477" s="213" t="s">
        <v>214</v>
      </c>
      <c r="H477" s="214">
        <v>2</v>
      </c>
      <c r="I477" s="215"/>
      <c r="J477" s="216">
        <f>ROUND(I477*H477,2)</f>
        <v>0</v>
      </c>
      <c r="K477" s="217"/>
      <c r="L477" s="218"/>
      <c r="M477" s="219" t="s">
        <v>1</v>
      </c>
      <c r="N477" s="220" t="s">
        <v>41</v>
      </c>
      <c r="O477" s="76"/>
      <c r="P477" s="182">
        <f>O477*H477</f>
        <v>0</v>
      </c>
      <c r="Q477" s="182">
        <v>0.019099999999999999</v>
      </c>
      <c r="R477" s="182">
        <f>Q477*H477</f>
        <v>0.038199999999999998</v>
      </c>
      <c r="S477" s="182">
        <v>0</v>
      </c>
      <c r="T477" s="183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184" t="s">
        <v>176</v>
      </c>
      <c r="AT477" s="184" t="s">
        <v>222</v>
      </c>
      <c r="AU477" s="184" t="s">
        <v>86</v>
      </c>
      <c r="AY477" s="18" t="s">
        <v>128</v>
      </c>
      <c r="BE477" s="185">
        <f>IF(N477="základní",J477,0)</f>
        <v>0</v>
      </c>
      <c r="BF477" s="185">
        <f>IF(N477="snížená",J477,0)</f>
        <v>0</v>
      </c>
      <c r="BG477" s="185">
        <f>IF(N477="zákl. přenesená",J477,0)</f>
        <v>0</v>
      </c>
      <c r="BH477" s="185">
        <f>IF(N477="sníž. přenesená",J477,0)</f>
        <v>0</v>
      </c>
      <c r="BI477" s="185">
        <f>IF(N477="nulová",J477,0)</f>
        <v>0</v>
      </c>
      <c r="BJ477" s="18" t="s">
        <v>84</v>
      </c>
      <c r="BK477" s="185">
        <f>ROUND(I477*H477,2)</f>
        <v>0</v>
      </c>
      <c r="BL477" s="18" t="s">
        <v>134</v>
      </c>
      <c r="BM477" s="184" t="s">
        <v>433</v>
      </c>
    </row>
    <row r="478" s="13" customFormat="1">
      <c r="A478" s="13"/>
      <c r="B478" s="186"/>
      <c r="C478" s="13"/>
      <c r="D478" s="187" t="s">
        <v>136</v>
      </c>
      <c r="E478" s="188" t="s">
        <v>1</v>
      </c>
      <c r="F478" s="189" t="s">
        <v>409</v>
      </c>
      <c r="G478" s="13"/>
      <c r="H478" s="188" t="s">
        <v>1</v>
      </c>
      <c r="I478" s="190"/>
      <c r="J478" s="13"/>
      <c r="K478" s="13"/>
      <c r="L478" s="186"/>
      <c r="M478" s="191"/>
      <c r="N478" s="192"/>
      <c r="O478" s="192"/>
      <c r="P478" s="192"/>
      <c r="Q478" s="192"/>
      <c r="R478" s="192"/>
      <c r="S478" s="192"/>
      <c r="T478" s="19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88" t="s">
        <v>136</v>
      </c>
      <c r="AU478" s="188" t="s">
        <v>86</v>
      </c>
      <c r="AV478" s="13" t="s">
        <v>84</v>
      </c>
      <c r="AW478" s="13" t="s">
        <v>32</v>
      </c>
      <c r="AX478" s="13" t="s">
        <v>76</v>
      </c>
      <c r="AY478" s="188" t="s">
        <v>128</v>
      </c>
    </row>
    <row r="479" s="13" customFormat="1">
      <c r="A479" s="13"/>
      <c r="B479" s="186"/>
      <c r="C479" s="13"/>
      <c r="D479" s="187" t="s">
        <v>136</v>
      </c>
      <c r="E479" s="188" t="s">
        <v>1</v>
      </c>
      <c r="F479" s="189" t="s">
        <v>306</v>
      </c>
      <c r="G479" s="13"/>
      <c r="H479" s="188" t="s">
        <v>1</v>
      </c>
      <c r="I479" s="190"/>
      <c r="J479" s="13"/>
      <c r="K479" s="13"/>
      <c r="L479" s="186"/>
      <c r="M479" s="191"/>
      <c r="N479" s="192"/>
      <c r="O479" s="192"/>
      <c r="P479" s="192"/>
      <c r="Q479" s="192"/>
      <c r="R479" s="192"/>
      <c r="S479" s="192"/>
      <c r="T479" s="19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88" t="s">
        <v>136</v>
      </c>
      <c r="AU479" s="188" t="s">
        <v>86</v>
      </c>
      <c r="AV479" s="13" t="s">
        <v>84</v>
      </c>
      <c r="AW479" s="13" t="s">
        <v>32</v>
      </c>
      <c r="AX479" s="13" t="s">
        <v>76</v>
      </c>
      <c r="AY479" s="188" t="s">
        <v>128</v>
      </c>
    </row>
    <row r="480" s="14" customFormat="1">
      <c r="A480" s="14"/>
      <c r="B480" s="194"/>
      <c r="C480" s="14"/>
      <c r="D480" s="187" t="s">
        <v>136</v>
      </c>
      <c r="E480" s="195" t="s">
        <v>1</v>
      </c>
      <c r="F480" s="196" t="s">
        <v>86</v>
      </c>
      <c r="G480" s="14"/>
      <c r="H480" s="197">
        <v>2</v>
      </c>
      <c r="I480" s="198"/>
      <c r="J480" s="14"/>
      <c r="K480" s="14"/>
      <c r="L480" s="194"/>
      <c r="M480" s="199"/>
      <c r="N480" s="200"/>
      <c r="O480" s="200"/>
      <c r="P480" s="200"/>
      <c r="Q480" s="200"/>
      <c r="R480" s="200"/>
      <c r="S480" s="200"/>
      <c r="T480" s="20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195" t="s">
        <v>136</v>
      </c>
      <c r="AU480" s="195" t="s">
        <v>86</v>
      </c>
      <c r="AV480" s="14" t="s">
        <v>86</v>
      </c>
      <c r="AW480" s="14" t="s">
        <v>32</v>
      </c>
      <c r="AX480" s="14" t="s">
        <v>76</v>
      </c>
      <c r="AY480" s="195" t="s">
        <v>128</v>
      </c>
    </row>
    <row r="481" s="15" customFormat="1">
      <c r="A481" s="15"/>
      <c r="B481" s="202"/>
      <c r="C481" s="15"/>
      <c r="D481" s="187" t="s">
        <v>136</v>
      </c>
      <c r="E481" s="203" t="s">
        <v>1</v>
      </c>
      <c r="F481" s="204" t="s">
        <v>139</v>
      </c>
      <c r="G481" s="15"/>
      <c r="H481" s="205">
        <v>2</v>
      </c>
      <c r="I481" s="206"/>
      <c r="J481" s="15"/>
      <c r="K481" s="15"/>
      <c r="L481" s="202"/>
      <c r="M481" s="207"/>
      <c r="N481" s="208"/>
      <c r="O481" s="208"/>
      <c r="P481" s="208"/>
      <c r="Q481" s="208"/>
      <c r="R481" s="208"/>
      <c r="S481" s="208"/>
      <c r="T481" s="209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03" t="s">
        <v>136</v>
      </c>
      <c r="AU481" s="203" t="s">
        <v>86</v>
      </c>
      <c r="AV481" s="15" t="s">
        <v>134</v>
      </c>
      <c r="AW481" s="15" t="s">
        <v>32</v>
      </c>
      <c r="AX481" s="15" t="s">
        <v>84</v>
      </c>
      <c r="AY481" s="203" t="s">
        <v>128</v>
      </c>
    </row>
    <row r="482" s="2" customFormat="1" ht="21.75" customHeight="1">
      <c r="A482" s="37"/>
      <c r="B482" s="171"/>
      <c r="C482" s="210" t="s">
        <v>434</v>
      </c>
      <c r="D482" s="210" t="s">
        <v>222</v>
      </c>
      <c r="E482" s="211" t="s">
        <v>435</v>
      </c>
      <c r="F482" s="212" t="s">
        <v>436</v>
      </c>
      <c r="G482" s="213" t="s">
        <v>214</v>
      </c>
      <c r="H482" s="214">
        <v>2</v>
      </c>
      <c r="I482" s="215"/>
      <c r="J482" s="216">
        <f>ROUND(I482*H482,2)</f>
        <v>0</v>
      </c>
      <c r="K482" s="217"/>
      <c r="L482" s="218"/>
      <c r="M482" s="219" t="s">
        <v>1</v>
      </c>
      <c r="N482" s="220" t="s">
        <v>41</v>
      </c>
      <c r="O482" s="76"/>
      <c r="P482" s="182">
        <f>O482*H482</f>
        <v>0</v>
      </c>
      <c r="Q482" s="182">
        <v>0.019099999999999999</v>
      </c>
      <c r="R482" s="182">
        <f>Q482*H482</f>
        <v>0.038199999999999998</v>
      </c>
      <c r="S482" s="182">
        <v>0</v>
      </c>
      <c r="T482" s="183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184" t="s">
        <v>176</v>
      </c>
      <c r="AT482" s="184" t="s">
        <v>222</v>
      </c>
      <c r="AU482" s="184" t="s">
        <v>86</v>
      </c>
      <c r="AY482" s="18" t="s">
        <v>128</v>
      </c>
      <c r="BE482" s="185">
        <f>IF(N482="základní",J482,0)</f>
        <v>0</v>
      </c>
      <c r="BF482" s="185">
        <f>IF(N482="snížená",J482,0)</f>
        <v>0</v>
      </c>
      <c r="BG482" s="185">
        <f>IF(N482="zákl. přenesená",J482,0)</f>
        <v>0</v>
      </c>
      <c r="BH482" s="185">
        <f>IF(N482="sníž. přenesená",J482,0)</f>
        <v>0</v>
      </c>
      <c r="BI482" s="185">
        <f>IF(N482="nulová",J482,0)</f>
        <v>0</v>
      </c>
      <c r="BJ482" s="18" t="s">
        <v>84</v>
      </c>
      <c r="BK482" s="185">
        <f>ROUND(I482*H482,2)</f>
        <v>0</v>
      </c>
      <c r="BL482" s="18" t="s">
        <v>134</v>
      </c>
      <c r="BM482" s="184" t="s">
        <v>437</v>
      </c>
    </row>
    <row r="483" s="13" customFormat="1">
      <c r="A483" s="13"/>
      <c r="B483" s="186"/>
      <c r="C483" s="13"/>
      <c r="D483" s="187" t="s">
        <v>136</v>
      </c>
      <c r="E483" s="188" t="s">
        <v>1</v>
      </c>
      <c r="F483" s="189" t="s">
        <v>409</v>
      </c>
      <c r="G483" s="13"/>
      <c r="H483" s="188" t="s">
        <v>1</v>
      </c>
      <c r="I483" s="190"/>
      <c r="J483" s="13"/>
      <c r="K483" s="13"/>
      <c r="L483" s="186"/>
      <c r="M483" s="191"/>
      <c r="N483" s="192"/>
      <c r="O483" s="192"/>
      <c r="P483" s="192"/>
      <c r="Q483" s="192"/>
      <c r="R483" s="192"/>
      <c r="S483" s="192"/>
      <c r="T483" s="19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8" t="s">
        <v>136</v>
      </c>
      <c r="AU483" s="188" t="s">
        <v>86</v>
      </c>
      <c r="AV483" s="13" t="s">
        <v>84</v>
      </c>
      <c r="AW483" s="13" t="s">
        <v>32</v>
      </c>
      <c r="AX483" s="13" t="s">
        <v>76</v>
      </c>
      <c r="AY483" s="188" t="s">
        <v>128</v>
      </c>
    </row>
    <row r="484" s="13" customFormat="1">
      <c r="A484" s="13"/>
      <c r="B484" s="186"/>
      <c r="C484" s="13"/>
      <c r="D484" s="187" t="s">
        <v>136</v>
      </c>
      <c r="E484" s="188" t="s">
        <v>1</v>
      </c>
      <c r="F484" s="189" t="s">
        <v>307</v>
      </c>
      <c r="G484" s="13"/>
      <c r="H484" s="188" t="s">
        <v>1</v>
      </c>
      <c r="I484" s="190"/>
      <c r="J484" s="13"/>
      <c r="K484" s="13"/>
      <c r="L484" s="186"/>
      <c r="M484" s="191"/>
      <c r="N484" s="192"/>
      <c r="O484" s="192"/>
      <c r="P484" s="192"/>
      <c r="Q484" s="192"/>
      <c r="R484" s="192"/>
      <c r="S484" s="192"/>
      <c r="T484" s="19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88" t="s">
        <v>136</v>
      </c>
      <c r="AU484" s="188" t="s">
        <v>86</v>
      </c>
      <c r="AV484" s="13" t="s">
        <v>84</v>
      </c>
      <c r="AW484" s="13" t="s">
        <v>32</v>
      </c>
      <c r="AX484" s="13" t="s">
        <v>76</v>
      </c>
      <c r="AY484" s="188" t="s">
        <v>128</v>
      </c>
    </row>
    <row r="485" s="14" customFormat="1">
      <c r="A485" s="14"/>
      <c r="B485" s="194"/>
      <c r="C485" s="14"/>
      <c r="D485" s="187" t="s">
        <v>136</v>
      </c>
      <c r="E485" s="195" t="s">
        <v>1</v>
      </c>
      <c r="F485" s="196" t="s">
        <v>86</v>
      </c>
      <c r="G485" s="14"/>
      <c r="H485" s="197">
        <v>2</v>
      </c>
      <c r="I485" s="198"/>
      <c r="J485" s="14"/>
      <c r="K485" s="14"/>
      <c r="L485" s="194"/>
      <c r="M485" s="199"/>
      <c r="N485" s="200"/>
      <c r="O485" s="200"/>
      <c r="P485" s="200"/>
      <c r="Q485" s="200"/>
      <c r="R485" s="200"/>
      <c r="S485" s="200"/>
      <c r="T485" s="201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195" t="s">
        <v>136</v>
      </c>
      <c r="AU485" s="195" t="s">
        <v>86</v>
      </c>
      <c r="AV485" s="14" t="s">
        <v>86</v>
      </c>
      <c r="AW485" s="14" t="s">
        <v>32</v>
      </c>
      <c r="AX485" s="14" t="s">
        <v>76</v>
      </c>
      <c r="AY485" s="195" t="s">
        <v>128</v>
      </c>
    </row>
    <row r="486" s="15" customFormat="1">
      <c r="A486" s="15"/>
      <c r="B486" s="202"/>
      <c r="C486" s="15"/>
      <c r="D486" s="187" t="s">
        <v>136</v>
      </c>
      <c r="E486" s="203" t="s">
        <v>1</v>
      </c>
      <c r="F486" s="204" t="s">
        <v>139</v>
      </c>
      <c r="G486" s="15"/>
      <c r="H486" s="205">
        <v>2</v>
      </c>
      <c r="I486" s="206"/>
      <c r="J486" s="15"/>
      <c r="K486" s="15"/>
      <c r="L486" s="202"/>
      <c r="M486" s="207"/>
      <c r="N486" s="208"/>
      <c r="O486" s="208"/>
      <c r="P486" s="208"/>
      <c r="Q486" s="208"/>
      <c r="R486" s="208"/>
      <c r="S486" s="208"/>
      <c r="T486" s="209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03" t="s">
        <v>136</v>
      </c>
      <c r="AU486" s="203" t="s">
        <v>86</v>
      </c>
      <c r="AV486" s="15" t="s">
        <v>134</v>
      </c>
      <c r="AW486" s="15" t="s">
        <v>32</v>
      </c>
      <c r="AX486" s="15" t="s">
        <v>84</v>
      </c>
      <c r="AY486" s="203" t="s">
        <v>128</v>
      </c>
    </row>
    <row r="487" s="2" customFormat="1" ht="21.75" customHeight="1">
      <c r="A487" s="37"/>
      <c r="B487" s="171"/>
      <c r="C487" s="210" t="s">
        <v>438</v>
      </c>
      <c r="D487" s="210" t="s">
        <v>222</v>
      </c>
      <c r="E487" s="211" t="s">
        <v>439</v>
      </c>
      <c r="F487" s="212" t="s">
        <v>440</v>
      </c>
      <c r="G487" s="213" t="s">
        <v>214</v>
      </c>
      <c r="H487" s="214">
        <v>1</v>
      </c>
      <c r="I487" s="215"/>
      <c r="J487" s="216">
        <f>ROUND(I487*H487,2)</f>
        <v>0</v>
      </c>
      <c r="K487" s="217"/>
      <c r="L487" s="218"/>
      <c r="M487" s="219" t="s">
        <v>1</v>
      </c>
      <c r="N487" s="220" t="s">
        <v>41</v>
      </c>
      <c r="O487" s="76"/>
      <c r="P487" s="182">
        <f>O487*H487</f>
        <v>0</v>
      </c>
      <c r="Q487" s="182">
        <v>0.019099999999999999</v>
      </c>
      <c r="R487" s="182">
        <f>Q487*H487</f>
        <v>0.019099999999999999</v>
      </c>
      <c r="S487" s="182">
        <v>0</v>
      </c>
      <c r="T487" s="183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184" t="s">
        <v>176</v>
      </c>
      <c r="AT487" s="184" t="s">
        <v>222</v>
      </c>
      <c r="AU487" s="184" t="s">
        <v>86</v>
      </c>
      <c r="AY487" s="18" t="s">
        <v>128</v>
      </c>
      <c r="BE487" s="185">
        <f>IF(N487="základní",J487,0)</f>
        <v>0</v>
      </c>
      <c r="BF487" s="185">
        <f>IF(N487="snížená",J487,0)</f>
        <v>0</v>
      </c>
      <c r="BG487" s="185">
        <f>IF(N487="zákl. přenesená",J487,0)</f>
        <v>0</v>
      </c>
      <c r="BH487" s="185">
        <f>IF(N487="sníž. přenesená",J487,0)</f>
        <v>0</v>
      </c>
      <c r="BI487" s="185">
        <f>IF(N487="nulová",J487,0)</f>
        <v>0</v>
      </c>
      <c r="BJ487" s="18" t="s">
        <v>84</v>
      </c>
      <c r="BK487" s="185">
        <f>ROUND(I487*H487,2)</f>
        <v>0</v>
      </c>
      <c r="BL487" s="18" t="s">
        <v>134</v>
      </c>
      <c r="BM487" s="184" t="s">
        <v>441</v>
      </c>
    </row>
    <row r="488" s="13" customFormat="1">
      <c r="A488" s="13"/>
      <c r="B488" s="186"/>
      <c r="C488" s="13"/>
      <c r="D488" s="187" t="s">
        <v>136</v>
      </c>
      <c r="E488" s="188" t="s">
        <v>1</v>
      </c>
      <c r="F488" s="189" t="s">
        <v>409</v>
      </c>
      <c r="G488" s="13"/>
      <c r="H488" s="188" t="s">
        <v>1</v>
      </c>
      <c r="I488" s="190"/>
      <c r="J488" s="13"/>
      <c r="K488" s="13"/>
      <c r="L488" s="186"/>
      <c r="M488" s="191"/>
      <c r="N488" s="192"/>
      <c r="O488" s="192"/>
      <c r="P488" s="192"/>
      <c r="Q488" s="192"/>
      <c r="R488" s="192"/>
      <c r="S488" s="192"/>
      <c r="T488" s="19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88" t="s">
        <v>136</v>
      </c>
      <c r="AU488" s="188" t="s">
        <v>86</v>
      </c>
      <c r="AV488" s="13" t="s">
        <v>84</v>
      </c>
      <c r="AW488" s="13" t="s">
        <v>32</v>
      </c>
      <c r="AX488" s="13" t="s">
        <v>76</v>
      </c>
      <c r="AY488" s="188" t="s">
        <v>128</v>
      </c>
    </row>
    <row r="489" s="13" customFormat="1">
      <c r="A489" s="13"/>
      <c r="B489" s="186"/>
      <c r="C489" s="13"/>
      <c r="D489" s="187" t="s">
        <v>136</v>
      </c>
      <c r="E489" s="188" t="s">
        <v>1</v>
      </c>
      <c r="F489" s="189" t="s">
        <v>308</v>
      </c>
      <c r="G489" s="13"/>
      <c r="H489" s="188" t="s">
        <v>1</v>
      </c>
      <c r="I489" s="190"/>
      <c r="J489" s="13"/>
      <c r="K489" s="13"/>
      <c r="L489" s="186"/>
      <c r="M489" s="191"/>
      <c r="N489" s="192"/>
      <c r="O489" s="192"/>
      <c r="P489" s="192"/>
      <c r="Q489" s="192"/>
      <c r="R489" s="192"/>
      <c r="S489" s="192"/>
      <c r="T489" s="19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88" t="s">
        <v>136</v>
      </c>
      <c r="AU489" s="188" t="s">
        <v>86</v>
      </c>
      <c r="AV489" s="13" t="s">
        <v>84</v>
      </c>
      <c r="AW489" s="13" t="s">
        <v>32</v>
      </c>
      <c r="AX489" s="13" t="s">
        <v>76</v>
      </c>
      <c r="AY489" s="188" t="s">
        <v>128</v>
      </c>
    </row>
    <row r="490" s="14" customFormat="1">
      <c r="A490" s="14"/>
      <c r="B490" s="194"/>
      <c r="C490" s="14"/>
      <c r="D490" s="187" t="s">
        <v>136</v>
      </c>
      <c r="E490" s="195" t="s">
        <v>1</v>
      </c>
      <c r="F490" s="196" t="s">
        <v>84</v>
      </c>
      <c r="G490" s="14"/>
      <c r="H490" s="197">
        <v>1</v>
      </c>
      <c r="I490" s="198"/>
      <c r="J490" s="14"/>
      <c r="K490" s="14"/>
      <c r="L490" s="194"/>
      <c r="M490" s="199"/>
      <c r="N490" s="200"/>
      <c r="O490" s="200"/>
      <c r="P490" s="200"/>
      <c r="Q490" s="200"/>
      <c r="R490" s="200"/>
      <c r="S490" s="200"/>
      <c r="T490" s="20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195" t="s">
        <v>136</v>
      </c>
      <c r="AU490" s="195" t="s">
        <v>86</v>
      </c>
      <c r="AV490" s="14" t="s">
        <v>86</v>
      </c>
      <c r="AW490" s="14" t="s">
        <v>32</v>
      </c>
      <c r="AX490" s="14" t="s">
        <v>76</v>
      </c>
      <c r="AY490" s="195" t="s">
        <v>128</v>
      </c>
    </row>
    <row r="491" s="15" customFormat="1">
      <c r="A491" s="15"/>
      <c r="B491" s="202"/>
      <c r="C491" s="15"/>
      <c r="D491" s="187" t="s">
        <v>136</v>
      </c>
      <c r="E491" s="203" t="s">
        <v>1</v>
      </c>
      <c r="F491" s="204" t="s">
        <v>139</v>
      </c>
      <c r="G491" s="15"/>
      <c r="H491" s="205">
        <v>1</v>
      </c>
      <c r="I491" s="206"/>
      <c r="J491" s="15"/>
      <c r="K491" s="15"/>
      <c r="L491" s="202"/>
      <c r="M491" s="207"/>
      <c r="N491" s="208"/>
      <c r="O491" s="208"/>
      <c r="P491" s="208"/>
      <c r="Q491" s="208"/>
      <c r="R491" s="208"/>
      <c r="S491" s="208"/>
      <c r="T491" s="209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03" t="s">
        <v>136</v>
      </c>
      <c r="AU491" s="203" t="s">
        <v>86</v>
      </c>
      <c r="AV491" s="15" t="s">
        <v>134</v>
      </c>
      <c r="AW491" s="15" t="s">
        <v>32</v>
      </c>
      <c r="AX491" s="15" t="s">
        <v>84</v>
      </c>
      <c r="AY491" s="203" t="s">
        <v>128</v>
      </c>
    </row>
    <row r="492" s="12" customFormat="1" ht="22.8" customHeight="1">
      <c r="A492" s="12"/>
      <c r="B492" s="158"/>
      <c r="C492" s="12"/>
      <c r="D492" s="159" t="s">
        <v>75</v>
      </c>
      <c r="E492" s="169" t="s">
        <v>164</v>
      </c>
      <c r="F492" s="169" t="s">
        <v>442</v>
      </c>
      <c r="G492" s="12"/>
      <c r="H492" s="12"/>
      <c r="I492" s="161"/>
      <c r="J492" s="170">
        <f>BK492</f>
        <v>0</v>
      </c>
      <c r="K492" s="12"/>
      <c r="L492" s="158"/>
      <c r="M492" s="163"/>
      <c r="N492" s="164"/>
      <c r="O492" s="164"/>
      <c r="P492" s="165">
        <f>SUM(P493:P503)</f>
        <v>0</v>
      </c>
      <c r="Q492" s="164"/>
      <c r="R492" s="165">
        <f>SUM(R493:R503)</f>
        <v>0.24599646</v>
      </c>
      <c r="S492" s="164"/>
      <c r="T492" s="166">
        <f>SUM(T493:T503)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159" t="s">
        <v>84</v>
      </c>
      <c r="AT492" s="167" t="s">
        <v>75</v>
      </c>
      <c r="AU492" s="167" t="s">
        <v>84</v>
      </c>
      <c r="AY492" s="159" t="s">
        <v>128</v>
      </c>
      <c r="BK492" s="168">
        <f>SUM(BK493:BK503)</f>
        <v>0</v>
      </c>
    </row>
    <row r="493" s="2" customFormat="1" ht="24.15" customHeight="1">
      <c r="A493" s="37"/>
      <c r="B493" s="171"/>
      <c r="C493" s="172" t="s">
        <v>443</v>
      </c>
      <c r="D493" s="172" t="s">
        <v>130</v>
      </c>
      <c r="E493" s="173" t="s">
        <v>444</v>
      </c>
      <c r="F493" s="174" t="s">
        <v>445</v>
      </c>
      <c r="G493" s="175" t="s">
        <v>133</v>
      </c>
      <c r="H493" s="176">
        <v>6.4770000000000003</v>
      </c>
      <c r="I493" s="177"/>
      <c r="J493" s="178">
        <f>ROUND(I493*H493,2)</f>
        <v>0</v>
      </c>
      <c r="K493" s="179"/>
      <c r="L493" s="38"/>
      <c r="M493" s="180" t="s">
        <v>1</v>
      </c>
      <c r="N493" s="181" t="s">
        <v>41</v>
      </c>
      <c r="O493" s="76"/>
      <c r="P493" s="182">
        <f>O493*H493</f>
        <v>0</v>
      </c>
      <c r="Q493" s="182">
        <v>0.03798</v>
      </c>
      <c r="R493" s="182">
        <f>Q493*H493</f>
        <v>0.24599646</v>
      </c>
      <c r="S493" s="182">
        <v>0</v>
      </c>
      <c r="T493" s="183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84" t="s">
        <v>134</v>
      </c>
      <c r="AT493" s="184" t="s">
        <v>130</v>
      </c>
      <c r="AU493" s="184" t="s">
        <v>86</v>
      </c>
      <c r="AY493" s="18" t="s">
        <v>128</v>
      </c>
      <c r="BE493" s="185">
        <f>IF(N493="základní",J493,0)</f>
        <v>0</v>
      </c>
      <c r="BF493" s="185">
        <f>IF(N493="snížená",J493,0)</f>
        <v>0</v>
      </c>
      <c r="BG493" s="185">
        <f>IF(N493="zákl. přenesená",J493,0)</f>
        <v>0</v>
      </c>
      <c r="BH493" s="185">
        <f>IF(N493="sníž. přenesená",J493,0)</f>
        <v>0</v>
      </c>
      <c r="BI493" s="185">
        <f>IF(N493="nulová",J493,0)</f>
        <v>0</v>
      </c>
      <c r="BJ493" s="18" t="s">
        <v>84</v>
      </c>
      <c r="BK493" s="185">
        <f>ROUND(I493*H493,2)</f>
        <v>0</v>
      </c>
      <c r="BL493" s="18" t="s">
        <v>134</v>
      </c>
      <c r="BM493" s="184" t="s">
        <v>446</v>
      </c>
    </row>
    <row r="494" s="13" customFormat="1">
      <c r="A494" s="13"/>
      <c r="B494" s="186"/>
      <c r="C494" s="13"/>
      <c r="D494" s="187" t="s">
        <v>136</v>
      </c>
      <c r="E494" s="188" t="s">
        <v>1</v>
      </c>
      <c r="F494" s="189" t="s">
        <v>447</v>
      </c>
      <c r="G494" s="13"/>
      <c r="H494" s="188" t="s">
        <v>1</v>
      </c>
      <c r="I494" s="190"/>
      <c r="J494" s="13"/>
      <c r="K494" s="13"/>
      <c r="L494" s="186"/>
      <c r="M494" s="191"/>
      <c r="N494" s="192"/>
      <c r="O494" s="192"/>
      <c r="P494" s="192"/>
      <c r="Q494" s="192"/>
      <c r="R494" s="192"/>
      <c r="S494" s="192"/>
      <c r="T494" s="19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88" t="s">
        <v>136</v>
      </c>
      <c r="AU494" s="188" t="s">
        <v>86</v>
      </c>
      <c r="AV494" s="13" t="s">
        <v>84</v>
      </c>
      <c r="AW494" s="13" t="s">
        <v>32</v>
      </c>
      <c r="AX494" s="13" t="s">
        <v>76</v>
      </c>
      <c r="AY494" s="188" t="s">
        <v>128</v>
      </c>
    </row>
    <row r="495" s="13" customFormat="1">
      <c r="A495" s="13"/>
      <c r="B495" s="186"/>
      <c r="C495" s="13"/>
      <c r="D495" s="187" t="s">
        <v>136</v>
      </c>
      <c r="E495" s="188" t="s">
        <v>1</v>
      </c>
      <c r="F495" s="189" t="s">
        <v>193</v>
      </c>
      <c r="G495" s="13"/>
      <c r="H495" s="188" t="s">
        <v>1</v>
      </c>
      <c r="I495" s="190"/>
      <c r="J495" s="13"/>
      <c r="K495" s="13"/>
      <c r="L495" s="186"/>
      <c r="M495" s="191"/>
      <c r="N495" s="192"/>
      <c r="O495" s="192"/>
      <c r="P495" s="192"/>
      <c r="Q495" s="192"/>
      <c r="R495" s="192"/>
      <c r="S495" s="192"/>
      <c r="T495" s="19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88" t="s">
        <v>136</v>
      </c>
      <c r="AU495" s="188" t="s">
        <v>86</v>
      </c>
      <c r="AV495" s="13" t="s">
        <v>84</v>
      </c>
      <c r="AW495" s="13" t="s">
        <v>32</v>
      </c>
      <c r="AX495" s="13" t="s">
        <v>76</v>
      </c>
      <c r="AY495" s="188" t="s">
        <v>128</v>
      </c>
    </row>
    <row r="496" s="14" customFormat="1">
      <c r="A496" s="14"/>
      <c r="B496" s="194"/>
      <c r="C496" s="14"/>
      <c r="D496" s="187" t="s">
        <v>136</v>
      </c>
      <c r="E496" s="195" t="s">
        <v>1</v>
      </c>
      <c r="F496" s="196" t="s">
        <v>448</v>
      </c>
      <c r="G496" s="14"/>
      <c r="H496" s="197">
        <v>5.2999999999999998</v>
      </c>
      <c r="I496" s="198"/>
      <c r="J496" s="14"/>
      <c r="K496" s="14"/>
      <c r="L496" s="194"/>
      <c r="M496" s="199"/>
      <c r="N496" s="200"/>
      <c r="O496" s="200"/>
      <c r="P496" s="200"/>
      <c r="Q496" s="200"/>
      <c r="R496" s="200"/>
      <c r="S496" s="200"/>
      <c r="T496" s="20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195" t="s">
        <v>136</v>
      </c>
      <c r="AU496" s="195" t="s">
        <v>86</v>
      </c>
      <c r="AV496" s="14" t="s">
        <v>86</v>
      </c>
      <c r="AW496" s="14" t="s">
        <v>32</v>
      </c>
      <c r="AX496" s="14" t="s">
        <v>76</v>
      </c>
      <c r="AY496" s="195" t="s">
        <v>128</v>
      </c>
    </row>
    <row r="497" s="14" customFormat="1">
      <c r="A497" s="14"/>
      <c r="B497" s="194"/>
      <c r="C497" s="14"/>
      <c r="D497" s="187" t="s">
        <v>136</v>
      </c>
      <c r="E497" s="195" t="s">
        <v>1</v>
      </c>
      <c r="F497" s="196" t="s">
        <v>449</v>
      </c>
      <c r="G497" s="14"/>
      <c r="H497" s="197">
        <v>0.93700000000000006</v>
      </c>
      <c r="I497" s="198"/>
      <c r="J497" s="14"/>
      <c r="K497" s="14"/>
      <c r="L497" s="194"/>
      <c r="M497" s="199"/>
      <c r="N497" s="200"/>
      <c r="O497" s="200"/>
      <c r="P497" s="200"/>
      <c r="Q497" s="200"/>
      <c r="R497" s="200"/>
      <c r="S497" s="200"/>
      <c r="T497" s="20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195" t="s">
        <v>136</v>
      </c>
      <c r="AU497" s="195" t="s">
        <v>86</v>
      </c>
      <c r="AV497" s="14" t="s">
        <v>86</v>
      </c>
      <c r="AW497" s="14" t="s">
        <v>32</v>
      </c>
      <c r="AX497" s="14" t="s">
        <v>76</v>
      </c>
      <c r="AY497" s="195" t="s">
        <v>128</v>
      </c>
    </row>
    <row r="498" s="14" customFormat="1">
      <c r="A498" s="14"/>
      <c r="B498" s="194"/>
      <c r="C498" s="14"/>
      <c r="D498" s="187" t="s">
        <v>136</v>
      </c>
      <c r="E498" s="195" t="s">
        <v>1</v>
      </c>
      <c r="F498" s="196" t="s">
        <v>450</v>
      </c>
      <c r="G498" s="14"/>
      <c r="H498" s="197">
        <v>0.23999999999999999</v>
      </c>
      <c r="I498" s="198"/>
      <c r="J498" s="14"/>
      <c r="K498" s="14"/>
      <c r="L498" s="194"/>
      <c r="M498" s="199"/>
      <c r="N498" s="200"/>
      <c r="O498" s="200"/>
      <c r="P498" s="200"/>
      <c r="Q498" s="200"/>
      <c r="R498" s="200"/>
      <c r="S498" s="200"/>
      <c r="T498" s="20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195" t="s">
        <v>136</v>
      </c>
      <c r="AU498" s="195" t="s">
        <v>86</v>
      </c>
      <c r="AV498" s="14" t="s">
        <v>86</v>
      </c>
      <c r="AW498" s="14" t="s">
        <v>32</v>
      </c>
      <c r="AX498" s="14" t="s">
        <v>76</v>
      </c>
      <c r="AY498" s="195" t="s">
        <v>128</v>
      </c>
    </row>
    <row r="499" s="15" customFormat="1">
      <c r="A499" s="15"/>
      <c r="B499" s="202"/>
      <c r="C499" s="15"/>
      <c r="D499" s="187" t="s">
        <v>136</v>
      </c>
      <c r="E499" s="203" t="s">
        <v>1</v>
      </c>
      <c r="F499" s="204" t="s">
        <v>139</v>
      </c>
      <c r="G499" s="15"/>
      <c r="H499" s="205">
        <v>6.4770000000000003</v>
      </c>
      <c r="I499" s="206"/>
      <c r="J499" s="15"/>
      <c r="K499" s="15"/>
      <c r="L499" s="202"/>
      <c r="M499" s="207"/>
      <c r="N499" s="208"/>
      <c r="O499" s="208"/>
      <c r="P499" s="208"/>
      <c r="Q499" s="208"/>
      <c r="R499" s="208"/>
      <c r="S499" s="208"/>
      <c r="T499" s="209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03" t="s">
        <v>136</v>
      </c>
      <c r="AU499" s="203" t="s">
        <v>86</v>
      </c>
      <c r="AV499" s="15" t="s">
        <v>134</v>
      </c>
      <c r="AW499" s="15" t="s">
        <v>32</v>
      </c>
      <c r="AX499" s="15" t="s">
        <v>84</v>
      </c>
      <c r="AY499" s="203" t="s">
        <v>128</v>
      </c>
    </row>
    <row r="500" s="2" customFormat="1" ht="16.5" customHeight="1">
      <c r="A500" s="37"/>
      <c r="B500" s="171"/>
      <c r="C500" s="172" t="s">
        <v>451</v>
      </c>
      <c r="D500" s="172" t="s">
        <v>130</v>
      </c>
      <c r="E500" s="173" t="s">
        <v>452</v>
      </c>
      <c r="F500" s="174" t="s">
        <v>453</v>
      </c>
      <c r="G500" s="175" t="s">
        <v>133</v>
      </c>
      <c r="H500" s="176">
        <v>4070</v>
      </c>
      <c r="I500" s="177"/>
      <c r="J500" s="178">
        <f>ROUND(I500*H500,2)</f>
        <v>0</v>
      </c>
      <c r="K500" s="179"/>
      <c r="L500" s="38"/>
      <c r="M500" s="180" t="s">
        <v>1</v>
      </c>
      <c r="N500" s="181" t="s">
        <v>41</v>
      </c>
      <c r="O500" s="76"/>
      <c r="P500" s="182">
        <f>O500*H500</f>
        <v>0</v>
      </c>
      <c r="Q500" s="182">
        <v>0</v>
      </c>
      <c r="R500" s="182">
        <f>Q500*H500</f>
        <v>0</v>
      </c>
      <c r="S500" s="182">
        <v>0</v>
      </c>
      <c r="T500" s="183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184" t="s">
        <v>134</v>
      </c>
      <c r="AT500" s="184" t="s">
        <v>130</v>
      </c>
      <c r="AU500" s="184" t="s">
        <v>86</v>
      </c>
      <c r="AY500" s="18" t="s">
        <v>128</v>
      </c>
      <c r="BE500" s="185">
        <f>IF(N500="základní",J500,0)</f>
        <v>0</v>
      </c>
      <c r="BF500" s="185">
        <f>IF(N500="snížená",J500,0)</f>
        <v>0</v>
      </c>
      <c r="BG500" s="185">
        <f>IF(N500="zákl. přenesená",J500,0)</f>
        <v>0</v>
      </c>
      <c r="BH500" s="185">
        <f>IF(N500="sníž. přenesená",J500,0)</f>
        <v>0</v>
      </c>
      <c r="BI500" s="185">
        <f>IF(N500="nulová",J500,0)</f>
        <v>0</v>
      </c>
      <c r="BJ500" s="18" t="s">
        <v>84</v>
      </c>
      <c r="BK500" s="185">
        <f>ROUND(I500*H500,2)</f>
        <v>0</v>
      </c>
      <c r="BL500" s="18" t="s">
        <v>134</v>
      </c>
      <c r="BM500" s="184" t="s">
        <v>454</v>
      </c>
    </row>
    <row r="501" s="13" customFormat="1">
      <c r="A501" s="13"/>
      <c r="B501" s="186"/>
      <c r="C501" s="13"/>
      <c r="D501" s="187" t="s">
        <v>136</v>
      </c>
      <c r="E501" s="188" t="s">
        <v>1</v>
      </c>
      <c r="F501" s="189" t="s">
        <v>455</v>
      </c>
      <c r="G501" s="13"/>
      <c r="H501" s="188" t="s">
        <v>1</v>
      </c>
      <c r="I501" s="190"/>
      <c r="J501" s="13"/>
      <c r="K501" s="13"/>
      <c r="L501" s="186"/>
      <c r="M501" s="191"/>
      <c r="N501" s="192"/>
      <c r="O501" s="192"/>
      <c r="P501" s="192"/>
      <c r="Q501" s="192"/>
      <c r="R501" s="192"/>
      <c r="S501" s="192"/>
      <c r="T501" s="19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8" t="s">
        <v>136</v>
      </c>
      <c r="AU501" s="188" t="s">
        <v>86</v>
      </c>
      <c r="AV501" s="13" t="s">
        <v>84</v>
      </c>
      <c r="AW501" s="13" t="s">
        <v>32</v>
      </c>
      <c r="AX501" s="13" t="s">
        <v>76</v>
      </c>
      <c r="AY501" s="188" t="s">
        <v>128</v>
      </c>
    </row>
    <row r="502" s="14" customFormat="1">
      <c r="A502" s="14"/>
      <c r="B502" s="194"/>
      <c r="C502" s="14"/>
      <c r="D502" s="187" t="s">
        <v>136</v>
      </c>
      <c r="E502" s="195" t="s">
        <v>1</v>
      </c>
      <c r="F502" s="196" t="s">
        <v>456</v>
      </c>
      <c r="G502" s="14"/>
      <c r="H502" s="197">
        <v>4070</v>
      </c>
      <c r="I502" s="198"/>
      <c r="J502" s="14"/>
      <c r="K502" s="14"/>
      <c r="L502" s="194"/>
      <c r="M502" s="199"/>
      <c r="N502" s="200"/>
      <c r="O502" s="200"/>
      <c r="P502" s="200"/>
      <c r="Q502" s="200"/>
      <c r="R502" s="200"/>
      <c r="S502" s="200"/>
      <c r="T502" s="201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195" t="s">
        <v>136</v>
      </c>
      <c r="AU502" s="195" t="s">
        <v>86</v>
      </c>
      <c r="AV502" s="14" t="s">
        <v>86</v>
      </c>
      <c r="AW502" s="14" t="s">
        <v>32</v>
      </c>
      <c r="AX502" s="14" t="s">
        <v>76</v>
      </c>
      <c r="AY502" s="195" t="s">
        <v>128</v>
      </c>
    </row>
    <row r="503" s="15" customFormat="1">
      <c r="A503" s="15"/>
      <c r="B503" s="202"/>
      <c r="C503" s="15"/>
      <c r="D503" s="187" t="s">
        <v>136</v>
      </c>
      <c r="E503" s="203" t="s">
        <v>1</v>
      </c>
      <c r="F503" s="204" t="s">
        <v>139</v>
      </c>
      <c r="G503" s="15"/>
      <c r="H503" s="205">
        <v>4070</v>
      </c>
      <c r="I503" s="206"/>
      <c r="J503" s="15"/>
      <c r="K503" s="15"/>
      <c r="L503" s="202"/>
      <c r="M503" s="207"/>
      <c r="N503" s="208"/>
      <c r="O503" s="208"/>
      <c r="P503" s="208"/>
      <c r="Q503" s="208"/>
      <c r="R503" s="208"/>
      <c r="S503" s="208"/>
      <c r="T503" s="209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03" t="s">
        <v>136</v>
      </c>
      <c r="AU503" s="203" t="s">
        <v>86</v>
      </c>
      <c r="AV503" s="15" t="s">
        <v>134</v>
      </c>
      <c r="AW503" s="15" t="s">
        <v>32</v>
      </c>
      <c r="AX503" s="15" t="s">
        <v>84</v>
      </c>
      <c r="AY503" s="203" t="s">
        <v>128</v>
      </c>
    </row>
    <row r="504" s="12" customFormat="1" ht="22.8" customHeight="1">
      <c r="A504" s="12"/>
      <c r="B504" s="158"/>
      <c r="C504" s="12"/>
      <c r="D504" s="159" t="s">
        <v>75</v>
      </c>
      <c r="E504" s="169" t="s">
        <v>183</v>
      </c>
      <c r="F504" s="169" t="s">
        <v>457</v>
      </c>
      <c r="G504" s="12"/>
      <c r="H504" s="12"/>
      <c r="I504" s="161"/>
      <c r="J504" s="170">
        <f>BK504</f>
        <v>0</v>
      </c>
      <c r="K504" s="12"/>
      <c r="L504" s="158"/>
      <c r="M504" s="163"/>
      <c r="N504" s="164"/>
      <c r="O504" s="164"/>
      <c r="P504" s="165">
        <f>SUM(P505:P613)</f>
        <v>0</v>
      </c>
      <c r="Q504" s="164"/>
      <c r="R504" s="165">
        <f>SUM(R505:R613)</f>
        <v>18.295670519999998</v>
      </c>
      <c r="S504" s="164"/>
      <c r="T504" s="166">
        <f>SUM(T505:T613)</f>
        <v>13.196160000000001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159" t="s">
        <v>84</v>
      </c>
      <c r="AT504" s="167" t="s">
        <v>75</v>
      </c>
      <c r="AU504" s="167" t="s">
        <v>84</v>
      </c>
      <c r="AY504" s="159" t="s">
        <v>128</v>
      </c>
      <c r="BK504" s="168">
        <f>SUM(BK505:BK613)</f>
        <v>0</v>
      </c>
    </row>
    <row r="505" s="2" customFormat="1" ht="37.8" customHeight="1">
      <c r="A505" s="37"/>
      <c r="B505" s="171"/>
      <c r="C505" s="172" t="s">
        <v>458</v>
      </c>
      <c r="D505" s="172" t="s">
        <v>130</v>
      </c>
      <c r="E505" s="173" t="s">
        <v>459</v>
      </c>
      <c r="F505" s="174" t="s">
        <v>460</v>
      </c>
      <c r="G505" s="175" t="s">
        <v>268</v>
      </c>
      <c r="H505" s="176">
        <v>1.8300000000000001</v>
      </c>
      <c r="I505" s="177"/>
      <c r="J505" s="178">
        <f>ROUND(I505*H505,2)</f>
        <v>0</v>
      </c>
      <c r="K505" s="179"/>
      <c r="L505" s="38"/>
      <c r="M505" s="180" t="s">
        <v>1</v>
      </c>
      <c r="N505" s="181" t="s">
        <v>41</v>
      </c>
      <c r="O505" s="76"/>
      <c r="P505" s="182">
        <f>O505*H505</f>
        <v>0</v>
      </c>
      <c r="Q505" s="182">
        <v>0.00017000000000000001</v>
      </c>
      <c r="R505" s="182">
        <f>Q505*H505</f>
        <v>0.00031110000000000003</v>
      </c>
      <c r="S505" s="182">
        <v>0</v>
      </c>
      <c r="T505" s="183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184" t="s">
        <v>134</v>
      </c>
      <c r="AT505" s="184" t="s">
        <v>130</v>
      </c>
      <c r="AU505" s="184" t="s">
        <v>86</v>
      </c>
      <c r="AY505" s="18" t="s">
        <v>128</v>
      </c>
      <c r="BE505" s="185">
        <f>IF(N505="základní",J505,0)</f>
        <v>0</v>
      </c>
      <c r="BF505" s="185">
        <f>IF(N505="snížená",J505,0)</f>
        <v>0</v>
      </c>
      <c r="BG505" s="185">
        <f>IF(N505="zákl. přenesená",J505,0)</f>
        <v>0</v>
      </c>
      <c r="BH505" s="185">
        <f>IF(N505="sníž. přenesená",J505,0)</f>
        <v>0</v>
      </c>
      <c r="BI505" s="185">
        <f>IF(N505="nulová",J505,0)</f>
        <v>0</v>
      </c>
      <c r="BJ505" s="18" t="s">
        <v>84</v>
      </c>
      <c r="BK505" s="185">
        <f>ROUND(I505*H505,2)</f>
        <v>0</v>
      </c>
      <c r="BL505" s="18" t="s">
        <v>134</v>
      </c>
      <c r="BM505" s="184" t="s">
        <v>461</v>
      </c>
    </row>
    <row r="506" s="13" customFormat="1">
      <c r="A506" s="13"/>
      <c r="B506" s="186"/>
      <c r="C506" s="13"/>
      <c r="D506" s="187" t="s">
        <v>136</v>
      </c>
      <c r="E506" s="188" t="s">
        <v>1</v>
      </c>
      <c r="F506" s="189" t="s">
        <v>137</v>
      </c>
      <c r="G506" s="13"/>
      <c r="H506" s="188" t="s">
        <v>1</v>
      </c>
      <c r="I506" s="190"/>
      <c r="J506" s="13"/>
      <c r="K506" s="13"/>
      <c r="L506" s="186"/>
      <c r="M506" s="191"/>
      <c r="N506" s="192"/>
      <c r="O506" s="192"/>
      <c r="P506" s="192"/>
      <c r="Q506" s="192"/>
      <c r="R506" s="192"/>
      <c r="S506" s="192"/>
      <c r="T506" s="19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88" t="s">
        <v>136</v>
      </c>
      <c r="AU506" s="188" t="s">
        <v>86</v>
      </c>
      <c r="AV506" s="13" t="s">
        <v>84</v>
      </c>
      <c r="AW506" s="13" t="s">
        <v>32</v>
      </c>
      <c r="AX506" s="13" t="s">
        <v>76</v>
      </c>
      <c r="AY506" s="188" t="s">
        <v>128</v>
      </c>
    </row>
    <row r="507" s="14" customFormat="1">
      <c r="A507" s="14"/>
      <c r="B507" s="194"/>
      <c r="C507" s="14"/>
      <c r="D507" s="187" t="s">
        <v>136</v>
      </c>
      <c r="E507" s="195" t="s">
        <v>1</v>
      </c>
      <c r="F507" s="196" t="s">
        <v>462</v>
      </c>
      <c r="G507" s="14"/>
      <c r="H507" s="197">
        <v>1.8300000000000001</v>
      </c>
      <c r="I507" s="198"/>
      <c r="J507" s="14"/>
      <c r="K507" s="14"/>
      <c r="L507" s="194"/>
      <c r="M507" s="199"/>
      <c r="N507" s="200"/>
      <c r="O507" s="200"/>
      <c r="P507" s="200"/>
      <c r="Q507" s="200"/>
      <c r="R507" s="200"/>
      <c r="S507" s="200"/>
      <c r="T507" s="20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195" t="s">
        <v>136</v>
      </c>
      <c r="AU507" s="195" t="s">
        <v>86</v>
      </c>
      <c r="AV507" s="14" t="s">
        <v>86</v>
      </c>
      <c r="AW507" s="14" t="s">
        <v>32</v>
      </c>
      <c r="AX507" s="14" t="s">
        <v>76</v>
      </c>
      <c r="AY507" s="195" t="s">
        <v>128</v>
      </c>
    </row>
    <row r="508" s="15" customFormat="1">
      <c r="A508" s="15"/>
      <c r="B508" s="202"/>
      <c r="C508" s="15"/>
      <c r="D508" s="187" t="s">
        <v>136</v>
      </c>
      <c r="E508" s="203" t="s">
        <v>1</v>
      </c>
      <c r="F508" s="204" t="s">
        <v>139</v>
      </c>
      <c r="G508" s="15"/>
      <c r="H508" s="205">
        <v>1.8300000000000001</v>
      </c>
      <c r="I508" s="206"/>
      <c r="J508" s="15"/>
      <c r="K508" s="15"/>
      <c r="L508" s="202"/>
      <c r="M508" s="207"/>
      <c r="N508" s="208"/>
      <c r="O508" s="208"/>
      <c r="P508" s="208"/>
      <c r="Q508" s="208"/>
      <c r="R508" s="208"/>
      <c r="S508" s="208"/>
      <c r="T508" s="209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03" t="s">
        <v>136</v>
      </c>
      <c r="AU508" s="203" t="s">
        <v>86</v>
      </c>
      <c r="AV508" s="15" t="s">
        <v>134</v>
      </c>
      <c r="AW508" s="15" t="s">
        <v>32</v>
      </c>
      <c r="AX508" s="15" t="s">
        <v>84</v>
      </c>
      <c r="AY508" s="203" t="s">
        <v>128</v>
      </c>
    </row>
    <row r="509" s="2" customFormat="1" ht="37.8" customHeight="1">
      <c r="A509" s="37"/>
      <c r="B509" s="171"/>
      <c r="C509" s="172" t="s">
        <v>463</v>
      </c>
      <c r="D509" s="172" t="s">
        <v>130</v>
      </c>
      <c r="E509" s="173" t="s">
        <v>464</v>
      </c>
      <c r="F509" s="174" t="s">
        <v>465</v>
      </c>
      <c r="G509" s="175" t="s">
        <v>133</v>
      </c>
      <c r="H509" s="176">
        <v>170</v>
      </c>
      <c r="I509" s="177"/>
      <c r="J509" s="178">
        <f>ROUND(I509*H509,2)</f>
        <v>0</v>
      </c>
      <c r="K509" s="179"/>
      <c r="L509" s="38"/>
      <c r="M509" s="180" t="s">
        <v>1</v>
      </c>
      <c r="N509" s="181" t="s">
        <v>41</v>
      </c>
      <c r="O509" s="76"/>
      <c r="P509" s="182">
        <f>O509*H509</f>
        <v>0</v>
      </c>
      <c r="Q509" s="182">
        <v>0.00021000000000000001</v>
      </c>
      <c r="R509" s="182">
        <f>Q509*H509</f>
        <v>0.035700000000000003</v>
      </c>
      <c r="S509" s="182">
        <v>0</v>
      </c>
      <c r="T509" s="183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84" t="s">
        <v>134</v>
      </c>
      <c r="AT509" s="184" t="s">
        <v>130</v>
      </c>
      <c r="AU509" s="184" t="s">
        <v>86</v>
      </c>
      <c r="AY509" s="18" t="s">
        <v>128</v>
      </c>
      <c r="BE509" s="185">
        <f>IF(N509="základní",J509,0)</f>
        <v>0</v>
      </c>
      <c r="BF509" s="185">
        <f>IF(N509="snížená",J509,0)</f>
        <v>0</v>
      </c>
      <c r="BG509" s="185">
        <f>IF(N509="zákl. přenesená",J509,0)</f>
        <v>0</v>
      </c>
      <c r="BH509" s="185">
        <f>IF(N509="sníž. přenesená",J509,0)</f>
        <v>0</v>
      </c>
      <c r="BI509" s="185">
        <f>IF(N509="nulová",J509,0)</f>
        <v>0</v>
      </c>
      <c r="BJ509" s="18" t="s">
        <v>84</v>
      </c>
      <c r="BK509" s="185">
        <f>ROUND(I509*H509,2)</f>
        <v>0</v>
      </c>
      <c r="BL509" s="18" t="s">
        <v>134</v>
      </c>
      <c r="BM509" s="184" t="s">
        <v>466</v>
      </c>
    </row>
    <row r="510" s="2" customFormat="1" ht="33" customHeight="1">
      <c r="A510" s="37"/>
      <c r="B510" s="171"/>
      <c r="C510" s="172" t="s">
        <v>467</v>
      </c>
      <c r="D510" s="172" t="s">
        <v>130</v>
      </c>
      <c r="E510" s="173" t="s">
        <v>468</v>
      </c>
      <c r="F510" s="174" t="s">
        <v>469</v>
      </c>
      <c r="G510" s="175" t="s">
        <v>133</v>
      </c>
      <c r="H510" s="176">
        <v>0.54900000000000004</v>
      </c>
      <c r="I510" s="177"/>
      <c r="J510" s="178">
        <f>ROUND(I510*H510,2)</f>
        <v>0</v>
      </c>
      <c r="K510" s="179"/>
      <c r="L510" s="38"/>
      <c r="M510" s="180" t="s">
        <v>1</v>
      </c>
      <c r="N510" s="181" t="s">
        <v>41</v>
      </c>
      <c r="O510" s="76"/>
      <c r="P510" s="182">
        <f>O510*H510</f>
        <v>0</v>
      </c>
      <c r="Q510" s="182">
        <v>0.00158</v>
      </c>
      <c r="R510" s="182">
        <f>Q510*H510</f>
        <v>0.00086742000000000004</v>
      </c>
      <c r="S510" s="182">
        <v>0</v>
      </c>
      <c r="T510" s="183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184" t="s">
        <v>134</v>
      </c>
      <c r="AT510" s="184" t="s">
        <v>130</v>
      </c>
      <c r="AU510" s="184" t="s">
        <v>86</v>
      </c>
      <c r="AY510" s="18" t="s">
        <v>128</v>
      </c>
      <c r="BE510" s="185">
        <f>IF(N510="základní",J510,0)</f>
        <v>0</v>
      </c>
      <c r="BF510" s="185">
        <f>IF(N510="snížená",J510,0)</f>
        <v>0</v>
      </c>
      <c r="BG510" s="185">
        <f>IF(N510="zákl. přenesená",J510,0)</f>
        <v>0</v>
      </c>
      <c r="BH510" s="185">
        <f>IF(N510="sníž. přenesená",J510,0)</f>
        <v>0</v>
      </c>
      <c r="BI510" s="185">
        <f>IF(N510="nulová",J510,0)</f>
        <v>0</v>
      </c>
      <c r="BJ510" s="18" t="s">
        <v>84</v>
      </c>
      <c r="BK510" s="185">
        <f>ROUND(I510*H510,2)</f>
        <v>0</v>
      </c>
      <c r="BL510" s="18" t="s">
        <v>134</v>
      </c>
      <c r="BM510" s="184" t="s">
        <v>470</v>
      </c>
    </row>
    <row r="511" s="13" customFormat="1">
      <c r="A511" s="13"/>
      <c r="B511" s="186"/>
      <c r="C511" s="13"/>
      <c r="D511" s="187" t="s">
        <v>136</v>
      </c>
      <c r="E511" s="188" t="s">
        <v>1</v>
      </c>
      <c r="F511" s="189" t="s">
        <v>137</v>
      </c>
      <c r="G511" s="13"/>
      <c r="H511" s="188" t="s">
        <v>1</v>
      </c>
      <c r="I511" s="190"/>
      <c r="J511" s="13"/>
      <c r="K511" s="13"/>
      <c r="L511" s="186"/>
      <c r="M511" s="191"/>
      <c r="N511" s="192"/>
      <c r="O511" s="192"/>
      <c r="P511" s="192"/>
      <c r="Q511" s="192"/>
      <c r="R511" s="192"/>
      <c r="S511" s="192"/>
      <c r="T511" s="19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88" t="s">
        <v>136</v>
      </c>
      <c r="AU511" s="188" t="s">
        <v>86</v>
      </c>
      <c r="AV511" s="13" t="s">
        <v>84</v>
      </c>
      <c r="AW511" s="13" t="s">
        <v>32</v>
      </c>
      <c r="AX511" s="13" t="s">
        <v>76</v>
      </c>
      <c r="AY511" s="188" t="s">
        <v>128</v>
      </c>
    </row>
    <row r="512" s="14" customFormat="1">
      <c r="A512" s="14"/>
      <c r="B512" s="194"/>
      <c r="C512" s="14"/>
      <c r="D512" s="187" t="s">
        <v>136</v>
      </c>
      <c r="E512" s="195" t="s">
        <v>1</v>
      </c>
      <c r="F512" s="196" t="s">
        <v>471</v>
      </c>
      <c r="G512" s="14"/>
      <c r="H512" s="197">
        <v>0.54900000000000004</v>
      </c>
      <c r="I512" s="198"/>
      <c r="J512" s="14"/>
      <c r="K512" s="14"/>
      <c r="L512" s="194"/>
      <c r="M512" s="199"/>
      <c r="N512" s="200"/>
      <c r="O512" s="200"/>
      <c r="P512" s="200"/>
      <c r="Q512" s="200"/>
      <c r="R512" s="200"/>
      <c r="S512" s="200"/>
      <c r="T512" s="20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195" t="s">
        <v>136</v>
      </c>
      <c r="AU512" s="195" t="s">
        <v>86</v>
      </c>
      <c r="AV512" s="14" t="s">
        <v>86</v>
      </c>
      <c r="AW512" s="14" t="s">
        <v>32</v>
      </c>
      <c r="AX512" s="14" t="s">
        <v>76</v>
      </c>
      <c r="AY512" s="195" t="s">
        <v>128</v>
      </c>
    </row>
    <row r="513" s="15" customFormat="1">
      <c r="A513" s="15"/>
      <c r="B513" s="202"/>
      <c r="C513" s="15"/>
      <c r="D513" s="187" t="s">
        <v>136</v>
      </c>
      <c r="E513" s="203" t="s">
        <v>1</v>
      </c>
      <c r="F513" s="204" t="s">
        <v>139</v>
      </c>
      <c r="G513" s="15"/>
      <c r="H513" s="205">
        <v>0.54900000000000004</v>
      </c>
      <c r="I513" s="206"/>
      <c r="J513" s="15"/>
      <c r="K513" s="15"/>
      <c r="L513" s="202"/>
      <c r="M513" s="207"/>
      <c r="N513" s="208"/>
      <c r="O513" s="208"/>
      <c r="P513" s="208"/>
      <c r="Q513" s="208"/>
      <c r="R513" s="208"/>
      <c r="S513" s="208"/>
      <c r="T513" s="209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03" t="s">
        <v>136</v>
      </c>
      <c r="AU513" s="203" t="s">
        <v>86</v>
      </c>
      <c r="AV513" s="15" t="s">
        <v>134</v>
      </c>
      <c r="AW513" s="15" t="s">
        <v>32</v>
      </c>
      <c r="AX513" s="15" t="s">
        <v>84</v>
      </c>
      <c r="AY513" s="203" t="s">
        <v>128</v>
      </c>
    </row>
    <row r="514" s="2" customFormat="1" ht="16.5" customHeight="1">
      <c r="A514" s="37"/>
      <c r="B514" s="171"/>
      <c r="C514" s="172" t="s">
        <v>472</v>
      </c>
      <c r="D514" s="172" t="s">
        <v>130</v>
      </c>
      <c r="E514" s="173" t="s">
        <v>473</v>
      </c>
      <c r="F514" s="174" t="s">
        <v>474</v>
      </c>
      <c r="G514" s="175" t="s">
        <v>142</v>
      </c>
      <c r="H514" s="176">
        <v>1.619</v>
      </c>
      <c r="I514" s="177"/>
      <c r="J514" s="178">
        <f>ROUND(I514*H514,2)</f>
        <v>0</v>
      </c>
      <c r="K514" s="179"/>
      <c r="L514" s="38"/>
      <c r="M514" s="180" t="s">
        <v>1</v>
      </c>
      <c r="N514" s="181" t="s">
        <v>41</v>
      </c>
      <c r="O514" s="76"/>
      <c r="P514" s="182">
        <f>O514*H514</f>
        <v>0</v>
      </c>
      <c r="Q514" s="182">
        <v>0</v>
      </c>
      <c r="R514" s="182">
        <f>Q514*H514</f>
        <v>0</v>
      </c>
      <c r="S514" s="182">
        <v>2.3999999999999999</v>
      </c>
      <c r="T514" s="183">
        <f>S514*H514</f>
        <v>3.8855999999999997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184" t="s">
        <v>134</v>
      </c>
      <c r="AT514" s="184" t="s">
        <v>130</v>
      </c>
      <c r="AU514" s="184" t="s">
        <v>86</v>
      </c>
      <c r="AY514" s="18" t="s">
        <v>128</v>
      </c>
      <c r="BE514" s="185">
        <f>IF(N514="základní",J514,0)</f>
        <v>0</v>
      </c>
      <c r="BF514" s="185">
        <f>IF(N514="snížená",J514,0)</f>
        <v>0</v>
      </c>
      <c r="BG514" s="185">
        <f>IF(N514="zákl. přenesená",J514,0)</f>
        <v>0</v>
      </c>
      <c r="BH514" s="185">
        <f>IF(N514="sníž. přenesená",J514,0)</f>
        <v>0</v>
      </c>
      <c r="BI514" s="185">
        <f>IF(N514="nulová",J514,0)</f>
        <v>0</v>
      </c>
      <c r="BJ514" s="18" t="s">
        <v>84</v>
      </c>
      <c r="BK514" s="185">
        <f>ROUND(I514*H514,2)</f>
        <v>0</v>
      </c>
      <c r="BL514" s="18" t="s">
        <v>134</v>
      </c>
      <c r="BM514" s="184" t="s">
        <v>475</v>
      </c>
    </row>
    <row r="515" s="13" customFormat="1">
      <c r="A515" s="13"/>
      <c r="B515" s="186"/>
      <c r="C515" s="13"/>
      <c r="D515" s="187" t="s">
        <v>136</v>
      </c>
      <c r="E515" s="188" t="s">
        <v>1</v>
      </c>
      <c r="F515" s="189" t="s">
        <v>476</v>
      </c>
      <c r="G515" s="13"/>
      <c r="H515" s="188" t="s">
        <v>1</v>
      </c>
      <c r="I515" s="190"/>
      <c r="J515" s="13"/>
      <c r="K515" s="13"/>
      <c r="L515" s="186"/>
      <c r="M515" s="191"/>
      <c r="N515" s="192"/>
      <c r="O515" s="192"/>
      <c r="P515" s="192"/>
      <c r="Q515" s="192"/>
      <c r="R515" s="192"/>
      <c r="S515" s="192"/>
      <c r="T515" s="19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88" t="s">
        <v>136</v>
      </c>
      <c r="AU515" s="188" t="s">
        <v>86</v>
      </c>
      <c r="AV515" s="13" t="s">
        <v>84</v>
      </c>
      <c r="AW515" s="13" t="s">
        <v>32</v>
      </c>
      <c r="AX515" s="13" t="s">
        <v>76</v>
      </c>
      <c r="AY515" s="188" t="s">
        <v>128</v>
      </c>
    </row>
    <row r="516" s="14" customFormat="1">
      <c r="A516" s="14"/>
      <c r="B516" s="194"/>
      <c r="C516" s="14"/>
      <c r="D516" s="187" t="s">
        <v>136</v>
      </c>
      <c r="E516" s="195" t="s">
        <v>1</v>
      </c>
      <c r="F516" s="196" t="s">
        <v>477</v>
      </c>
      <c r="G516" s="14"/>
      <c r="H516" s="197">
        <v>0.36399999999999999</v>
      </c>
      <c r="I516" s="198"/>
      <c r="J516" s="14"/>
      <c r="K516" s="14"/>
      <c r="L516" s="194"/>
      <c r="M516" s="199"/>
      <c r="N516" s="200"/>
      <c r="O516" s="200"/>
      <c r="P516" s="200"/>
      <c r="Q516" s="200"/>
      <c r="R516" s="200"/>
      <c r="S516" s="200"/>
      <c r="T516" s="201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195" t="s">
        <v>136</v>
      </c>
      <c r="AU516" s="195" t="s">
        <v>86</v>
      </c>
      <c r="AV516" s="14" t="s">
        <v>86</v>
      </c>
      <c r="AW516" s="14" t="s">
        <v>32</v>
      </c>
      <c r="AX516" s="14" t="s">
        <v>76</v>
      </c>
      <c r="AY516" s="195" t="s">
        <v>128</v>
      </c>
    </row>
    <row r="517" s="14" customFormat="1">
      <c r="A517" s="14"/>
      <c r="B517" s="194"/>
      <c r="C517" s="14"/>
      <c r="D517" s="187" t="s">
        <v>136</v>
      </c>
      <c r="E517" s="195" t="s">
        <v>1</v>
      </c>
      <c r="F517" s="196" t="s">
        <v>478</v>
      </c>
      <c r="G517" s="14"/>
      <c r="H517" s="197">
        <v>1.161</v>
      </c>
      <c r="I517" s="198"/>
      <c r="J517" s="14"/>
      <c r="K517" s="14"/>
      <c r="L517" s="194"/>
      <c r="M517" s="199"/>
      <c r="N517" s="200"/>
      <c r="O517" s="200"/>
      <c r="P517" s="200"/>
      <c r="Q517" s="200"/>
      <c r="R517" s="200"/>
      <c r="S517" s="200"/>
      <c r="T517" s="20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195" t="s">
        <v>136</v>
      </c>
      <c r="AU517" s="195" t="s">
        <v>86</v>
      </c>
      <c r="AV517" s="14" t="s">
        <v>86</v>
      </c>
      <c r="AW517" s="14" t="s">
        <v>32</v>
      </c>
      <c r="AX517" s="14" t="s">
        <v>76</v>
      </c>
      <c r="AY517" s="195" t="s">
        <v>128</v>
      </c>
    </row>
    <row r="518" s="14" customFormat="1">
      <c r="A518" s="14"/>
      <c r="B518" s="194"/>
      <c r="C518" s="14"/>
      <c r="D518" s="187" t="s">
        <v>136</v>
      </c>
      <c r="E518" s="195" t="s">
        <v>1</v>
      </c>
      <c r="F518" s="196" t="s">
        <v>479</v>
      </c>
      <c r="G518" s="14"/>
      <c r="H518" s="197">
        <v>0.094</v>
      </c>
      <c r="I518" s="198"/>
      <c r="J518" s="14"/>
      <c r="K518" s="14"/>
      <c r="L518" s="194"/>
      <c r="M518" s="199"/>
      <c r="N518" s="200"/>
      <c r="O518" s="200"/>
      <c r="P518" s="200"/>
      <c r="Q518" s="200"/>
      <c r="R518" s="200"/>
      <c r="S518" s="200"/>
      <c r="T518" s="20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195" t="s">
        <v>136</v>
      </c>
      <c r="AU518" s="195" t="s">
        <v>86</v>
      </c>
      <c r="AV518" s="14" t="s">
        <v>86</v>
      </c>
      <c r="AW518" s="14" t="s">
        <v>32</v>
      </c>
      <c r="AX518" s="14" t="s">
        <v>76</v>
      </c>
      <c r="AY518" s="195" t="s">
        <v>128</v>
      </c>
    </row>
    <row r="519" s="15" customFormat="1">
      <c r="A519" s="15"/>
      <c r="B519" s="202"/>
      <c r="C519" s="15"/>
      <c r="D519" s="187" t="s">
        <v>136</v>
      </c>
      <c r="E519" s="203" t="s">
        <v>1</v>
      </c>
      <c r="F519" s="204" t="s">
        <v>139</v>
      </c>
      <c r="G519" s="15"/>
      <c r="H519" s="205">
        <v>1.619</v>
      </c>
      <c r="I519" s="206"/>
      <c r="J519" s="15"/>
      <c r="K519" s="15"/>
      <c r="L519" s="202"/>
      <c r="M519" s="207"/>
      <c r="N519" s="208"/>
      <c r="O519" s="208"/>
      <c r="P519" s="208"/>
      <c r="Q519" s="208"/>
      <c r="R519" s="208"/>
      <c r="S519" s="208"/>
      <c r="T519" s="209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03" t="s">
        <v>136</v>
      </c>
      <c r="AU519" s="203" t="s">
        <v>86</v>
      </c>
      <c r="AV519" s="15" t="s">
        <v>134</v>
      </c>
      <c r="AW519" s="15" t="s">
        <v>32</v>
      </c>
      <c r="AX519" s="15" t="s">
        <v>84</v>
      </c>
      <c r="AY519" s="203" t="s">
        <v>128</v>
      </c>
    </row>
    <row r="520" s="2" customFormat="1" ht="24.15" customHeight="1">
      <c r="A520" s="37"/>
      <c r="B520" s="171"/>
      <c r="C520" s="172" t="s">
        <v>220</v>
      </c>
      <c r="D520" s="172" t="s">
        <v>130</v>
      </c>
      <c r="E520" s="173" t="s">
        <v>480</v>
      </c>
      <c r="F520" s="174" t="s">
        <v>481</v>
      </c>
      <c r="G520" s="175" t="s">
        <v>214</v>
      </c>
      <c r="H520" s="176">
        <v>302</v>
      </c>
      <c r="I520" s="177"/>
      <c r="J520" s="178">
        <f>ROUND(I520*H520,2)</f>
        <v>0</v>
      </c>
      <c r="K520" s="179"/>
      <c r="L520" s="38"/>
      <c r="M520" s="180" t="s">
        <v>1</v>
      </c>
      <c r="N520" s="181" t="s">
        <v>41</v>
      </c>
      <c r="O520" s="76"/>
      <c r="P520" s="182">
        <f>O520*H520</f>
        <v>0</v>
      </c>
      <c r="Q520" s="182">
        <v>0</v>
      </c>
      <c r="R520" s="182">
        <f>Q520*H520</f>
        <v>0</v>
      </c>
      <c r="S520" s="182">
        <v>0.0080000000000000002</v>
      </c>
      <c r="T520" s="183">
        <f>S520*H520</f>
        <v>2.4159999999999999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184" t="s">
        <v>134</v>
      </c>
      <c r="AT520" s="184" t="s">
        <v>130</v>
      </c>
      <c r="AU520" s="184" t="s">
        <v>86</v>
      </c>
      <c r="AY520" s="18" t="s">
        <v>128</v>
      </c>
      <c r="BE520" s="185">
        <f>IF(N520="základní",J520,0)</f>
        <v>0</v>
      </c>
      <c r="BF520" s="185">
        <f>IF(N520="snížená",J520,0)</f>
        <v>0</v>
      </c>
      <c r="BG520" s="185">
        <f>IF(N520="zákl. přenesená",J520,0)</f>
        <v>0</v>
      </c>
      <c r="BH520" s="185">
        <f>IF(N520="sníž. přenesená",J520,0)</f>
        <v>0</v>
      </c>
      <c r="BI520" s="185">
        <f>IF(N520="nulová",J520,0)</f>
        <v>0</v>
      </c>
      <c r="BJ520" s="18" t="s">
        <v>84</v>
      </c>
      <c r="BK520" s="185">
        <f>ROUND(I520*H520,2)</f>
        <v>0</v>
      </c>
      <c r="BL520" s="18" t="s">
        <v>134</v>
      </c>
      <c r="BM520" s="184" t="s">
        <v>482</v>
      </c>
    </row>
    <row r="521" s="13" customFormat="1">
      <c r="A521" s="13"/>
      <c r="B521" s="186"/>
      <c r="C521" s="13"/>
      <c r="D521" s="187" t="s">
        <v>136</v>
      </c>
      <c r="E521" s="188" t="s">
        <v>1</v>
      </c>
      <c r="F521" s="189" t="s">
        <v>483</v>
      </c>
      <c r="G521" s="13"/>
      <c r="H521" s="188" t="s">
        <v>1</v>
      </c>
      <c r="I521" s="190"/>
      <c r="J521" s="13"/>
      <c r="K521" s="13"/>
      <c r="L521" s="186"/>
      <c r="M521" s="191"/>
      <c r="N521" s="192"/>
      <c r="O521" s="192"/>
      <c r="P521" s="192"/>
      <c r="Q521" s="192"/>
      <c r="R521" s="192"/>
      <c r="S521" s="192"/>
      <c r="T521" s="19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88" t="s">
        <v>136</v>
      </c>
      <c r="AU521" s="188" t="s">
        <v>86</v>
      </c>
      <c r="AV521" s="13" t="s">
        <v>84</v>
      </c>
      <c r="AW521" s="13" t="s">
        <v>32</v>
      </c>
      <c r="AX521" s="13" t="s">
        <v>76</v>
      </c>
      <c r="AY521" s="188" t="s">
        <v>128</v>
      </c>
    </row>
    <row r="522" s="14" customFormat="1">
      <c r="A522" s="14"/>
      <c r="B522" s="194"/>
      <c r="C522" s="14"/>
      <c r="D522" s="187" t="s">
        <v>136</v>
      </c>
      <c r="E522" s="195" t="s">
        <v>1</v>
      </c>
      <c r="F522" s="196" t="s">
        <v>484</v>
      </c>
      <c r="G522" s="14"/>
      <c r="H522" s="197">
        <v>302</v>
      </c>
      <c r="I522" s="198"/>
      <c r="J522" s="14"/>
      <c r="K522" s="14"/>
      <c r="L522" s="194"/>
      <c r="M522" s="199"/>
      <c r="N522" s="200"/>
      <c r="O522" s="200"/>
      <c r="P522" s="200"/>
      <c r="Q522" s="200"/>
      <c r="R522" s="200"/>
      <c r="S522" s="200"/>
      <c r="T522" s="20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195" t="s">
        <v>136</v>
      </c>
      <c r="AU522" s="195" t="s">
        <v>86</v>
      </c>
      <c r="AV522" s="14" t="s">
        <v>86</v>
      </c>
      <c r="AW522" s="14" t="s">
        <v>32</v>
      </c>
      <c r="AX522" s="14" t="s">
        <v>76</v>
      </c>
      <c r="AY522" s="195" t="s">
        <v>128</v>
      </c>
    </row>
    <row r="523" s="15" customFormat="1">
      <c r="A523" s="15"/>
      <c r="B523" s="202"/>
      <c r="C523" s="15"/>
      <c r="D523" s="187" t="s">
        <v>136</v>
      </c>
      <c r="E523" s="203" t="s">
        <v>1</v>
      </c>
      <c r="F523" s="204" t="s">
        <v>139</v>
      </c>
      <c r="G523" s="15"/>
      <c r="H523" s="205">
        <v>302</v>
      </c>
      <c r="I523" s="206"/>
      <c r="J523" s="15"/>
      <c r="K523" s="15"/>
      <c r="L523" s="202"/>
      <c r="M523" s="207"/>
      <c r="N523" s="208"/>
      <c r="O523" s="208"/>
      <c r="P523" s="208"/>
      <c r="Q523" s="208"/>
      <c r="R523" s="208"/>
      <c r="S523" s="208"/>
      <c r="T523" s="209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03" t="s">
        <v>136</v>
      </c>
      <c r="AU523" s="203" t="s">
        <v>86</v>
      </c>
      <c r="AV523" s="15" t="s">
        <v>134</v>
      </c>
      <c r="AW523" s="15" t="s">
        <v>32</v>
      </c>
      <c r="AX523" s="15" t="s">
        <v>84</v>
      </c>
      <c r="AY523" s="203" t="s">
        <v>128</v>
      </c>
    </row>
    <row r="524" s="2" customFormat="1" ht="24.15" customHeight="1">
      <c r="A524" s="37"/>
      <c r="B524" s="171"/>
      <c r="C524" s="172" t="s">
        <v>485</v>
      </c>
      <c r="D524" s="172" t="s">
        <v>130</v>
      </c>
      <c r="E524" s="173" t="s">
        <v>486</v>
      </c>
      <c r="F524" s="174" t="s">
        <v>487</v>
      </c>
      <c r="G524" s="175" t="s">
        <v>268</v>
      </c>
      <c r="H524" s="176">
        <v>607.51999999999998</v>
      </c>
      <c r="I524" s="177"/>
      <c r="J524" s="178">
        <f>ROUND(I524*H524,2)</f>
        <v>0</v>
      </c>
      <c r="K524" s="179"/>
      <c r="L524" s="38"/>
      <c r="M524" s="180" t="s">
        <v>1</v>
      </c>
      <c r="N524" s="181" t="s">
        <v>41</v>
      </c>
      <c r="O524" s="76"/>
      <c r="P524" s="182">
        <f>O524*H524</f>
        <v>0</v>
      </c>
      <c r="Q524" s="182">
        <v>0</v>
      </c>
      <c r="R524" s="182">
        <f>Q524*H524</f>
        <v>0</v>
      </c>
      <c r="S524" s="182">
        <v>0.0092499999999999995</v>
      </c>
      <c r="T524" s="183">
        <f>S524*H524</f>
        <v>5.6195599999999999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184" t="s">
        <v>134</v>
      </c>
      <c r="AT524" s="184" t="s">
        <v>130</v>
      </c>
      <c r="AU524" s="184" t="s">
        <v>86</v>
      </c>
      <c r="AY524" s="18" t="s">
        <v>128</v>
      </c>
      <c r="BE524" s="185">
        <f>IF(N524="základní",J524,0)</f>
        <v>0</v>
      </c>
      <c r="BF524" s="185">
        <f>IF(N524="snížená",J524,0)</f>
        <v>0</v>
      </c>
      <c r="BG524" s="185">
        <f>IF(N524="zákl. přenesená",J524,0)</f>
        <v>0</v>
      </c>
      <c r="BH524" s="185">
        <f>IF(N524="sníž. přenesená",J524,0)</f>
        <v>0</v>
      </c>
      <c r="BI524" s="185">
        <f>IF(N524="nulová",J524,0)</f>
        <v>0</v>
      </c>
      <c r="BJ524" s="18" t="s">
        <v>84</v>
      </c>
      <c r="BK524" s="185">
        <f>ROUND(I524*H524,2)</f>
        <v>0</v>
      </c>
      <c r="BL524" s="18" t="s">
        <v>134</v>
      </c>
      <c r="BM524" s="184" t="s">
        <v>488</v>
      </c>
    </row>
    <row r="525" s="13" customFormat="1">
      <c r="A525" s="13"/>
      <c r="B525" s="186"/>
      <c r="C525" s="13"/>
      <c r="D525" s="187" t="s">
        <v>136</v>
      </c>
      <c r="E525" s="188" t="s">
        <v>1</v>
      </c>
      <c r="F525" s="189" t="s">
        <v>489</v>
      </c>
      <c r="G525" s="13"/>
      <c r="H525" s="188" t="s">
        <v>1</v>
      </c>
      <c r="I525" s="190"/>
      <c r="J525" s="13"/>
      <c r="K525" s="13"/>
      <c r="L525" s="186"/>
      <c r="M525" s="191"/>
      <c r="N525" s="192"/>
      <c r="O525" s="192"/>
      <c r="P525" s="192"/>
      <c r="Q525" s="192"/>
      <c r="R525" s="192"/>
      <c r="S525" s="192"/>
      <c r="T525" s="19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88" t="s">
        <v>136</v>
      </c>
      <c r="AU525" s="188" t="s">
        <v>86</v>
      </c>
      <c r="AV525" s="13" t="s">
        <v>84</v>
      </c>
      <c r="AW525" s="13" t="s">
        <v>32</v>
      </c>
      <c r="AX525" s="13" t="s">
        <v>76</v>
      </c>
      <c r="AY525" s="188" t="s">
        <v>128</v>
      </c>
    </row>
    <row r="526" s="14" customFormat="1">
      <c r="A526" s="14"/>
      <c r="B526" s="194"/>
      <c r="C526" s="14"/>
      <c r="D526" s="187" t="s">
        <v>136</v>
      </c>
      <c r="E526" s="195" t="s">
        <v>1</v>
      </c>
      <c r="F526" s="196" t="s">
        <v>490</v>
      </c>
      <c r="G526" s="14"/>
      <c r="H526" s="197">
        <v>0.65000000000000002</v>
      </c>
      <c r="I526" s="198"/>
      <c r="J526" s="14"/>
      <c r="K526" s="14"/>
      <c r="L526" s="194"/>
      <c r="M526" s="199"/>
      <c r="N526" s="200"/>
      <c r="O526" s="200"/>
      <c r="P526" s="200"/>
      <c r="Q526" s="200"/>
      <c r="R526" s="200"/>
      <c r="S526" s="200"/>
      <c r="T526" s="20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195" t="s">
        <v>136</v>
      </c>
      <c r="AU526" s="195" t="s">
        <v>86</v>
      </c>
      <c r="AV526" s="14" t="s">
        <v>86</v>
      </c>
      <c r="AW526" s="14" t="s">
        <v>32</v>
      </c>
      <c r="AX526" s="14" t="s">
        <v>76</v>
      </c>
      <c r="AY526" s="195" t="s">
        <v>128</v>
      </c>
    </row>
    <row r="527" s="13" customFormat="1">
      <c r="A527" s="13"/>
      <c r="B527" s="186"/>
      <c r="C527" s="13"/>
      <c r="D527" s="187" t="s">
        <v>136</v>
      </c>
      <c r="E527" s="188" t="s">
        <v>1</v>
      </c>
      <c r="F527" s="189" t="s">
        <v>491</v>
      </c>
      <c r="G527" s="13"/>
      <c r="H527" s="188" t="s">
        <v>1</v>
      </c>
      <c r="I527" s="190"/>
      <c r="J527" s="13"/>
      <c r="K527" s="13"/>
      <c r="L527" s="186"/>
      <c r="M527" s="191"/>
      <c r="N527" s="192"/>
      <c r="O527" s="192"/>
      <c r="P527" s="192"/>
      <c r="Q527" s="192"/>
      <c r="R527" s="192"/>
      <c r="S527" s="192"/>
      <c r="T527" s="19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88" t="s">
        <v>136</v>
      </c>
      <c r="AU527" s="188" t="s">
        <v>86</v>
      </c>
      <c r="AV527" s="13" t="s">
        <v>84</v>
      </c>
      <c r="AW527" s="13" t="s">
        <v>32</v>
      </c>
      <c r="AX527" s="13" t="s">
        <v>76</v>
      </c>
      <c r="AY527" s="188" t="s">
        <v>128</v>
      </c>
    </row>
    <row r="528" s="14" customFormat="1">
      <c r="A528" s="14"/>
      <c r="B528" s="194"/>
      <c r="C528" s="14"/>
      <c r="D528" s="187" t="s">
        <v>136</v>
      </c>
      <c r="E528" s="195" t="s">
        <v>1</v>
      </c>
      <c r="F528" s="196" t="s">
        <v>492</v>
      </c>
      <c r="G528" s="14"/>
      <c r="H528" s="197">
        <v>0.82999999999999996</v>
      </c>
      <c r="I528" s="198"/>
      <c r="J528" s="14"/>
      <c r="K528" s="14"/>
      <c r="L528" s="194"/>
      <c r="M528" s="199"/>
      <c r="N528" s="200"/>
      <c r="O528" s="200"/>
      <c r="P528" s="200"/>
      <c r="Q528" s="200"/>
      <c r="R528" s="200"/>
      <c r="S528" s="200"/>
      <c r="T528" s="20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195" t="s">
        <v>136</v>
      </c>
      <c r="AU528" s="195" t="s">
        <v>86</v>
      </c>
      <c r="AV528" s="14" t="s">
        <v>86</v>
      </c>
      <c r="AW528" s="14" t="s">
        <v>32</v>
      </c>
      <c r="AX528" s="14" t="s">
        <v>76</v>
      </c>
      <c r="AY528" s="195" t="s">
        <v>128</v>
      </c>
    </row>
    <row r="529" s="13" customFormat="1">
      <c r="A529" s="13"/>
      <c r="B529" s="186"/>
      <c r="C529" s="13"/>
      <c r="D529" s="187" t="s">
        <v>136</v>
      </c>
      <c r="E529" s="188" t="s">
        <v>1</v>
      </c>
      <c r="F529" s="189" t="s">
        <v>493</v>
      </c>
      <c r="G529" s="13"/>
      <c r="H529" s="188" t="s">
        <v>1</v>
      </c>
      <c r="I529" s="190"/>
      <c r="J529" s="13"/>
      <c r="K529" s="13"/>
      <c r="L529" s="186"/>
      <c r="M529" s="191"/>
      <c r="N529" s="192"/>
      <c r="O529" s="192"/>
      <c r="P529" s="192"/>
      <c r="Q529" s="192"/>
      <c r="R529" s="192"/>
      <c r="S529" s="192"/>
      <c r="T529" s="19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88" t="s">
        <v>136</v>
      </c>
      <c r="AU529" s="188" t="s">
        <v>86</v>
      </c>
      <c r="AV529" s="13" t="s">
        <v>84</v>
      </c>
      <c r="AW529" s="13" t="s">
        <v>32</v>
      </c>
      <c r="AX529" s="13" t="s">
        <v>76</v>
      </c>
      <c r="AY529" s="188" t="s">
        <v>128</v>
      </c>
    </row>
    <row r="530" s="14" customFormat="1">
      <c r="A530" s="14"/>
      <c r="B530" s="194"/>
      <c r="C530" s="14"/>
      <c r="D530" s="187" t="s">
        <v>136</v>
      </c>
      <c r="E530" s="195" t="s">
        <v>1</v>
      </c>
      <c r="F530" s="196" t="s">
        <v>494</v>
      </c>
      <c r="G530" s="14"/>
      <c r="H530" s="197">
        <v>0.97999999999999998</v>
      </c>
      <c r="I530" s="198"/>
      <c r="J530" s="14"/>
      <c r="K530" s="14"/>
      <c r="L530" s="194"/>
      <c r="M530" s="199"/>
      <c r="N530" s="200"/>
      <c r="O530" s="200"/>
      <c r="P530" s="200"/>
      <c r="Q530" s="200"/>
      <c r="R530" s="200"/>
      <c r="S530" s="200"/>
      <c r="T530" s="20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195" t="s">
        <v>136</v>
      </c>
      <c r="AU530" s="195" t="s">
        <v>86</v>
      </c>
      <c r="AV530" s="14" t="s">
        <v>86</v>
      </c>
      <c r="AW530" s="14" t="s">
        <v>32</v>
      </c>
      <c r="AX530" s="14" t="s">
        <v>76</v>
      </c>
      <c r="AY530" s="195" t="s">
        <v>128</v>
      </c>
    </row>
    <row r="531" s="13" customFormat="1">
      <c r="A531" s="13"/>
      <c r="B531" s="186"/>
      <c r="C531" s="13"/>
      <c r="D531" s="187" t="s">
        <v>136</v>
      </c>
      <c r="E531" s="188" t="s">
        <v>1</v>
      </c>
      <c r="F531" s="189" t="s">
        <v>495</v>
      </c>
      <c r="G531" s="13"/>
      <c r="H531" s="188" t="s">
        <v>1</v>
      </c>
      <c r="I531" s="190"/>
      <c r="J531" s="13"/>
      <c r="K531" s="13"/>
      <c r="L531" s="186"/>
      <c r="M531" s="191"/>
      <c r="N531" s="192"/>
      <c r="O531" s="192"/>
      <c r="P531" s="192"/>
      <c r="Q531" s="192"/>
      <c r="R531" s="192"/>
      <c r="S531" s="192"/>
      <c r="T531" s="19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88" t="s">
        <v>136</v>
      </c>
      <c r="AU531" s="188" t="s">
        <v>86</v>
      </c>
      <c r="AV531" s="13" t="s">
        <v>84</v>
      </c>
      <c r="AW531" s="13" t="s">
        <v>32</v>
      </c>
      <c r="AX531" s="13" t="s">
        <v>76</v>
      </c>
      <c r="AY531" s="188" t="s">
        <v>128</v>
      </c>
    </row>
    <row r="532" s="14" customFormat="1">
      <c r="A532" s="14"/>
      <c r="B532" s="194"/>
      <c r="C532" s="14"/>
      <c r="D532" s="187" t="s">
        <v>136</v>
      </c>
      <c r="E532" s="195" t="s">
        <v>1</v>
      </c>
      <c r="F532" s="196" t="s">
        <v>496</v>
      </c>
      <c r="G532" s="14"/>
      <c r="H532" s="197">
        <v>0.98999999999999999</v>
      </c>
      <c r="I532" s="198"/>
      <c r="J532" s="14"/>
      <c r="K532" s="14"/>
      <c r="L532" s="194"/>
      <c r="M532" s="199"/>
      <c r="N532" s="200"/>
      <c r="O532" s="200"/>
      <c r="P532" s="200"/>
      <c r="Q532" s="200"/>
      <c r="R532" s="200"/>
      <c r="S532" s="200"/>
      <c r="T532" s="20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195" t="s">
        <v>136</v>
      </c>
      <c r="AU532" s="195" t="s">
        <v>86</v>
      </c>
      <c r="AV532" s="14" t="s">
        <v>86</v>
      </c>
      <c r="AW532" s="14" t="s">
        <v>32</v>
      </c>
      <c r="AX532" s="14" t="s">
        <v>76</v>
      </c>
      <c r="AY532" s="195" t="s">
        <v>128</v>
      </c>
    </row>
    <row r="533" s="13" customFormat="1">
      <c r="A533" s="13"/>
      <c r="B533" s="186"/>
      <c r="C533" s="13"/>
      <c r="D533" s="187" t="s">
        <v>136</v>
      </c>
      <c r="E533" s="188" t="s">
        <v>1</v>
      </c>
      <c r="F533" s="189" t="s">
        <v>497</v>
      </c>
      <c r="G533" s="13"/>
      <c r="H533" s="188" t="s">
        <v>1</v>
      </c>
      <c r="I533" s="190"/>
      <c r="J533" s="13"/>
      <c r="K533" s="13"/>
      <c r="L533" s="186"/>
      <c r="M533" s="191"/>
      <c r="N533" s="192"/>
      <c r="O533" s="192"/>
      <c r="P533" s="192"/>
      <c r="Q533" s="192"/>
      <c r="R533" s="192"/>
      <c r="S533" s="192"/>
      <c r="T533" s="19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88" t="s">
        <v>136</v>
      </c>
      <c r="AU533" s="188" t="s">
        <v>86</v>
      </c>
      <c r="AV533" s="13" t="s">
        <v>84</v>
      </c>
      <c r="AW533" s="13" t="s">
        <v>32</v>
      </c>
      <c r="AX533" s="13" t="s">
        <v>76</v>
      </c>
      <c r="AY533" s="188" t="s">
        <v>128</v>
      </c>
    </row>
    <row r="534" s="14" customFormat="1">
      <c r="A534" s="14"/>
      <c r="B534" s="194"/>
      <c r="C534" s="14"/>
      <c r="D534" s="187" t="s">
        <v>136</v>
      </c>
      <c r="E534" s="195" t="s">
        <v>1</v>
      </c>
      <c r="F534" s="196" t="s">
        <v>498</v>
      </c>
      <c r="G534" s="14"/>
      <c r="H534" s="197">
        <v>1.04</v>
      </c>
      <c r="I534" s="198"/>
      <c r="J534" s="14"/>
      <c r="K534" s="14"/>
      <c r="L534" s="194"/>
      <c r="M534" s="199"/>
      <c r="N534" s="200"/>
      <c r="O534" s="200"/>
      <c r="P534" s="200"/>
      <c r="Q534" s="200"/>
      <c r="R534" s="200"/>
      <c r="S534" s="200"/>
      <c r="T534" s="201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195" t="s">
        <v>136</v>
      </c>
      <c r="AU534" s="195" t="s">
        <v>86</v>
      </c>
      <c r="AV534" s="14" t="s">
        <v>86</v>
      </c>
      <c r="AW534" s="14" t="s">
        <v>32</v>
      </c>
      <c r="AX534" s="14" t="s">
        <v>76</v>
      </c>
      <c r="AY534" s="195" t="s">
        <v>128</v>
      </c>
    </row>
    <row r="535" s="13" customFormat="1">
      <c r="A535" s="13"/>
      <c r="B535" s="186"/>
      <c r="C535" s="13"/>
      <c r="D535" s="187" t="s">
        <v>136</v>
      </c>
      <c r="E535" s="188" t="s">
        <v>1</v>
      </c>
      <c r="F535" s="189" t="s">
        <v>499</v>
      </c>
      <c r="G535" s="13"/>
      <c r="H535" s="188" t="s">
        <v>1</v>
      </c>
      <c r="I535" s="190"/>
      <c r="J535" s="13"/>
      <c r="K535" s="13"/>
      <c r="L535" s="186"/>
      <c r="M535" s="191"/>
      <c r="N535" s="192"/>
      <c r="O535" s="192"/>
      <c r="P535" s="192"/>
      <c r="Q535" s="192"/>
      <c r="R535" s="192"/>
      <c r="S535" s="192"/>
      <c r="T535" s="19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88" t="s">
        <v>136</v>
      </c>
      <c r="AU535" s="188" t="s">
        <v>86</v>
      </c>
      <c r="AV535" s="13" t="s">
        <v>84</v>
      </c>
      <c r="AW535" s="13" t="s">
        <v>32</v>
      </c>
      <c r="AX535" s="13" t="s">
        <v>76</v>
      </c>
      <c r="AY535" s="188" t="s">
        <v>128</v>
      </c>
    </row>
    <row r="536" s="14" customFormat="1">
      <c r="A536" s="14"/>
      <c r="B536" s="194"/>
      <c r="C536" s="14"/>
      <c r="D536" s="187" t="s">
        <v>136</v>
      </c>
      <c r="E536" s="195" t="s">
        <v>1</v>
      </c>
      <c r="F536" s="196" t="s">
        <v>500</v>
      </c>
      <c r="G536" s="14"/>
      <c r="H536" s="197">
        <v>1.1299999999999999</v>
      </c>
      <c r="I536" s="198"/>
      <c r="J536" s="14"/>
      <c r="K536" s="14"/>
      <c r="L536" s="194"/>
      <c r="M536" s="199"/>
      <c r="N536" s="200"/>
      <c r="O536" s="200"/>
      <c r="P536" s="200"/>
      <c r="Q536" s="200"/>
      <c r="R536" s="200"/>
      <c r="S536" s="200"/>
      <c r="T536" s="20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195" t="s">
        <v>136</v>
      </c>
      <c r="AU536" s="195" t="s">
        <v>86</v>
      </c>
      <c r="AV536" s="14" t="s">
        <v>86</v>
      </c>
      <c r="AW536" s="14" t="s">
        <v>32</v>
      </c>
      <c r="AX536" s="14" t="s">
        <v>76</v>
      </c>
      <c r="AY536" s="195" t="s">
        <v>128</v>
      </c>
    </row>
    <row r="537" s="13" customFormat="1">
      <c r="A537" s="13"/>
      <c r="B537" s="186"/>
      <c r="C537" s="13"/>
      <c r="D537" s="187" t="s">
        <v>136</v>
      </c>
      <c r="E537" s="188" t="s">
        <v>1</v>
      </c>
      <c r="F537" s="189" t="s">
        <v>501</v>
      </c>
      <c r="G537" s="13"/>
      <c r="H537" s="188" t="s">
        <v>1</v>
      </c>
      <c r="I537" s="190"/>
      <c r="J537" s="13"/>
      <c r="K537" s="13"/>
      <c r="L537" s="186"/>
      <c r="M537" s="191"/>
      <c r="N537" s="192"/>
      <c r="O537" s="192"/>
      <c r="P537" s="192"/>
      <c r="Q537" s="192"/>
      <c r="R537" s="192"/>
      <c r="S537" s="192"/>
      <c r="T537" s="19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88" t="s">
        <v>136</v>
      </c>
      <c r="AU537" s="188" t="s">
        <v>86</v>
      </c>
      <c r="AV537" s="13" t="s">
        <v>84</v>
      </c>
      <c r="AW537" s="13" t="s">
        <v>32</v>
      </c>
      <c r="AX537" s="13" t="s">
        <v>76</v>
      </c>
      <c r="AY537" s="188" t="s">
        <v>128</v>
      </c>
    </row>
    <row r="538" s="14" customFormat="1">
      <c r="A538" s="14"/>
      <c r="B538" s="194"/>
      <c r="C538" s="14"/>
      <c r="D538" s="187" t="s">
        <v>136</v>
      </c>
      <c r="E538" s="195" t="s">
        <v>1</v>
      </c>
      <c r="F538" s="196" t="s">
        <v>502</v>
      </c>
      <c r="G538" s="14"/>
      <c r="H538" s="197">
        <v>1.3999999999999999</v>
      </c>
      <c r="I538" s="198"/>
      <c r="J538" s="14"/>
      <c r="K538" s="14"/>
      <c r="L538" s="194"/>
      <c r="M538" s="199"/>
      <c r="N538" s="200"/>
      <c r="O538" s="200"/>
      <c r="P538" s="200"/>
      <c r="Q538" s="200"/>
      <c r="R538" s="200"/>
      <c r="S538" s="200"/>
      <c r="T538" s="20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195" t="s">
        <v>136</v>
      </c>
      <c r="AU538" s="195" t="s">
        <v>86</v>
      </c>
      <c r="AV538" s="14" t="s">
        <v>86</v>
      </c>
      <c r="AW538" s="14" t="s">
        <v>32</v>
      </c>
      <c r="AX538" s="14" t="s">
        <v>76</v>
      </c>
      <c r="AY538" s="195" t="s">
        <v>128</v>
      </c>
    </row>
    <row r="539" s="13" customFormat="1">
      <c r="A539" s="13"/>
      <c r="B539" s="186"/>
      <c r="C539" s="13"/>
      <c r="D539" s="187" t="s">
        <v>136</v>
      </c>
      <c r="E539" s="188" t="s">
        <v>1</v>
      </c>
      <c r="F539" s="189" t="s">
        <v>503</v>
      </c>
      <c r="G539" s="13"/>
      <c r="H539" s="188" t="s">
        <v>1</v>
      </c>
      <c r="I539" s="190"/>
      <c r="J539" s="13"/>
      <c r="K539" s="13"/>
      <c r="L539" s="186"/>
      <c r="M539" s="191"/>
      <c r="N539" s="192"/>
      <c r="O539" s="192"/>
      <c r="P539" s="192"/>
      <c r="Q539" s="192"/>
      <c r="R539" s="192"/>
      <c r="S539" s="192"/>
      <c r="T539" s="19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88" t="s">
        <v>136</v>
      </c>
      <c r="AU539" s="188" t="s">
        <v>86</v>
      </c>
      <c r="AV539" s="13" t="s">
        <v>84</v>
      </c>
      <c r="AW539" s="13" t="s">
        <v>32</v>
      </c>
      <c r="AX539" s="13" t="s">
        <v>76</v>
      </c>
      <c r="AY539" s="188" t="s">
        <v>128</v>
      </c>
    </row>
    <row r="540" s="14" customFormat="1">
      <c r="A540" s="14"/>
      <c r="B540" s="194"/>
      <c r="C540" s="14"/>
      <c r="D540" s="187" t="s">
        <v>136</v>
      </c>
      <c r="E540" s="195" t="s">
        <v>1</v>
      </c>
      <c r="F540" s="196" t="s">
        <v>504</v>
      </c>
      <c r="G540" s="14"/>
      <c r="H540" s="197">
        <v>1.6000000000000001</v>
      </c>
      <c r="I540" s="198"/>
      <c r="J540" s="14"/>
      <c r="K540" s="14"/>
      <c r="L540" s="194"/>
      <c r="M540" s="199"/>
      <c r="N540" s="200"/>
      <c r="O540" s="200"/>
      <c r="P540" s="200"/>
      <c r="Q540" s="200"/>
      <c r="R540" s="200"/>
      <c r="S540" s="200"/>
      <c r="T540" s="201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195" t="s">
        <v>136</v>
      </c>
      <c r="AU540" s="195" t="s">
        <v>86</v>
      </c>
      <c r="AV540" s="14" t="s">
        <v>86</v>
      </c>
      <c r="AW540" s="14" t="s">
        <v>32</v>
      </c>
      <c r="AX540" s="14" t="s">
        <v>76</v>
      </c>
      <c r="AY540" s="195" t="s">
        <v>128</v>
      </c>
    </row>
    <row r="541" s="13" customFormat="1">
      <c r="A541" s="13"/>
      <c r="B541" s="186"/>
      <c r="C541" s="13"/>
      <c r="D541" s="187" t="s">
        <v>136</v>
      </c>
      <c r="E541" s="188" t="s">
        <v>1</v>
      </c>
      <c r="F541" s="189" t="s">
        <v>505</v>
      </c>
      <c r="G541" s="13"/>
      <c r="H541" s="188" t="s">
        <v>1</v>
      </c>
      <c r="I541" s="190"/>
      <c r="J541" s="13"/>
      <c r="K541" s="13"/>
      <c r="L541" s="186"/>
      <c r="M541" s="191"/>
      <c r="N541" s="192"/>
      <c r="O541" s="192"/>
      <c r="P541" s="192"/>
      <c r="Q541" s="192"/>
      <c r="R541" s="192"/>
      <c r="S541" s="192"/>
      <c r="T541" s="19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88" t="s">
        <v>136</v>
      </c>
      <c r="AU541" s="188" t="s">
        <v>86</v>
      </c>
      <c r="AV541" s="13" t="s">
        <v>84</v>
      </c>
      <c r="AW541" s="13" t="s">
        <v>32</v>
      </c>
      <c r="AX541" s="13" t="s">
        <v>76</v>
      </c>
      <c r="AY541" s="188" t="s">
        <v>128</v>
      </c>
    </row>
    <row r="542" s="14" customFormat="1">
      <c r="A542" s="14"/>
      <c r="B542" s="194"/>
      <c r="C542" s="14"/>
      <c r="D542" s="187" t="s">
        <v>136</v>
      </c>
      <c r="E542" s="195" t="s">
        <v>1</v>
      </c>
      <c r="F542" s="196" t="s">
        <v>506</v>
      </c>
      <c r="G542" s="14"/>
      <c r="H542" s="197">
        <v>1.6399999999999999</v>
      </c>
      <c r="I542" s="198"/>
      <c r="J542" s="14"/>
      <c r="K542" s="14"/>
      <c r="L542" s="194"/>
      <c r="M542" s="199"/>
      <c r="N542" s="200"/>
      <c r="O542" s="200"/>
      <c r="P542" s="200"/>
      <c r="Q542" s="200"/>
      <c r="R542" s="200"/>
      <c r="S542" s="200"/>
      <c r="T542" s="20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195" t="s">
        <v>136</v>
      </c>
      <c r="AU542" s="195" t="s">
        <v>86</v>
      </c>
      <c r="AV542" s="14" t="s">
        <v>86</v>
      </c>
      <c r="AW542" s="14" t="s">
        <v>32</v>
      </c>
      <c r="AX542" s="14" t="s">
        <v>76</v>
      </c>
      <c r="AY542" s="195" t="s">
        <v>128</v>
      </c>
    </row>
    <row r="543" s="13" customFormat="1">
      <c r="A543" s="13"/>
      <c r="B543" s="186"/>
      <c r="C543" s="13"/>
      <c r="D543" s="187" t="s">
        <v>136</v>
      </c>
      <c r="E543" s="188" t="s">
        <v>1</v>
      </c>
      <c r="F543" s="189" t="s">
        <v>507</v>
      </c>
      <c r="G543" s="13"/>
      <c r="H543" s="188" t="s">
        <v>1</v>
      </c>
      <c r="I543" s="190"/>
      <c r="J543" s="13"/>
      <c r="K543" s="13"/>
      <c r="L543" s="186"/>
      <c r="M543" s="191"/>
      <c r="N543" s="192"/>
      <c r="O543" s="192"/>
      <c r="P543" s="192"/>
      <c r="Q543" s="192"/>
      <c r="R543" s="192"/>
      <c r="S543" s="192"/>
      <c r="T543" s="19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88" t="s">
        <v>136</v>
      </c>
      <c r="AU543" s="188" t="s">
        <v>86</v>
      </c>
      <c r="AV543" s="13" t="s">
        <v>84</v>
      </c>
      <c r="AW543" s="13" t="s">
        <v>32</v>
      </c>
      <c r="AX543" s="13" t="s">
        <v>76</v>
      </c>
      <c r="AY543" s="188" t="s">
        <v>128</v>
      </c>
    </row>
    <row r="544" s="14" customFormat="1">
      <c r="A544" s="14"/>
      <c r="B544" s="194"/>
      <c r="C544" s="14"/>
      <c r="D544" s="187" t="s">
        <v>136</v>
      </c>
      <c r="E544" s="195" t="s">
        <v>1</v>
      </c>
      <c r="F544" s="196" t="s">
        <v>508</v>
      </c>
      <c r="G544" s="14"/>
      <c r="H544" s="197">
        <v>1.71</v>
      </c>
      <c r="I544" s="198"/>
      <c r="J544" s="14"/>
      <c r="K544" s="14"/>
      <c r="L544" s="194"/>
      <c r="M544" s="199"/>
      <c r="N544" s="200"/>
      <c r="O544" s="200"/>
      <c r="P544" s="200"/>
      <c r="Q544" s="200"/>
      <c r="R544" s="200"/>
      <c r="S544" s="200"/>
      <c r="T544" s="20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195" t="s">
        <v>136</v>
      </c>
      <c r="AU544" s="195" t="s">
        <v>86</v>
      </c>
      <c r="AV544" s="14" t="s">
        <v>86</v>
      </c>
      <c r="AW544" s="14" t="s">
        <v>32</v>
      </c>
      <c r="AX544" s="14" t="s">
        <v>76</v>
      </c>
      <c r="AY544" s="195" t="s">
        <v>128</v>
      </c>
    </row>
    <row r="545" s="13" customFormat="1">
      <c r="A545" s="13"/>
      <c r="B545" s="186"/>
      <c r="C545" s="13"/>
      <c r="D545" s="187" t="s">
        <v>136</v>
      </c>
      <c r="E545" s="188" t="s">
        <v>1</v>
      </c>
      <c r="F545" s="189" t="s">
        <v>509</v>
      </c>
      <c r="G545" s="13"/>
      <c r="H545" s="188" t="s">
        <v>1</v>
      </c>
      <c r="I545" s="190"/>
      <c r="J545" s="13"/>
      <c r="K545" s="13"/>
      <c r="L545" s="186"/>
      <c r="M545" s="191"/>
      <c r="N545" s="192"/>
      <c r="O545" s="192"/>
      <c r="P545" s="192"/>
      <c r="Q545" s="192"/>
      <c r="R545" s="192"/>
      <c r="S545" s="192"/>
      <c r="T545" s="19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88" t="s">
        <v>136</v>
      </c>
      <c r="AU545" s="188" t="s">
        <v>86</v>
      </c>
      <c r="AV545" s="13" t="s">
        <v>84</v>
      </c>
      <c r="AW545" s="13" t="s">
        <v>32</v>
      </c>
      <c r="AX545" s="13" t="s">
        <v>76</v>
      </c>
      <c r="AY545" s="188" t="s">
        <v>128</v>
      </c>
    </row>
    <row r="546" s="14" customFormat="1">
      <c r="A546" s="14"/>
      <c r="B546" s="194"/>
      <c r="C546" s="14"/>
      <c r="D546" s="187" t="s">
        <v>136</v>
      </c>
      <c r="E546" s="195" t="s">
        <v>1</v>
      </c>
      <c r="F546" s="196" t="s">
        <v>510</v>
      </c>
      <c r="G546" s="14"/>
      <c r="H546" s="197">
        <v>1.76</v>
      </c>
      <c r="I546" s="198"/>
      <c r="J546" s="14"/>
      <c r="K546" s="14"/>
      <c r="L546" s="194"/>
      <c r="M546" s="199"/>
      <c r="N546" s="200"/>
      <c r="O546" s="200"/>
      <c r="P546" s="200"/>
      <c r="Q546" s="200"/>
      <c r="R546" s="200"/>
      <c r="S546" s="200"/>
      <c r="T546" s="20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195" t="s">
        <v>136</v>
      </c>
      <c r="AU546" s="195" t="s">
        <v>86</v>
      </c>
      <c r="AV546" s="14" t="s">
        <v>86</v>
      </c>
      <c r="AW546" s="14" t="s">
        <v>32</v>
      </c>
      <c r="AX546" s="14" t="s">
        <v>76</v>
      </c>
      <c r="AY546" s="195" t="s">
        <v>128</v>
      </c>
    </row>
    <row r="547" s="13" customFormat="1">
      <c r="A547" s="13"/>
      <c r="B547" s="186"/>
      <c r="C547" s="13"/>
      <c r="D547" s="187" t="s">
        <v>136</v>
      </c>
      <c r="E547" s="188" t="s">
        <v>1</v>
      </c>
      <c r="F547" s="189" t="s">
        <v>511</v>
      </c>
      <c r="G547" s="13"/>
      <c r="H547" s="188" t="s">
        <v>1</v>
      </c>
      <c r="I547" s="190"/>
      <c r="J547" s="13"/>
      <c r="K547" s="13"/>
      <c r="L547" s="186"/>
      <c r="M547" s="191"/>
      <c r="N547" s="192"/>
      <c r="O547" s="192"/>
      <c r="P547" s="192"/>
      <c r="Q547" s="192"/>
      <c r="R547" s="192"/>
      <c r="S547" s="192"/>
      <c r="T547" s="19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88" t="s">
        <v>136</v>
      </c>
      <c r="AU547" s="188" t="s">
        <v>86</v>
      </c>
      <c r="AV547" s="13" t="s">
        <v>84</v>
      </c>
      <c r="AW547" s="13" t="s">
        <v>32</v>
      </c>
      <c r="AX547" s="13" t="s">
        <v>76</v>
      </c>
      <c r="AY547" s="188" t="s">
        <v>128</v>
      </c>
    </row>
    <row r="548" s="14" customFormat="1">
      <c r="A548" s="14"/>
      <c r="B548" s="194"/>
      <c r="C548" s="14"/>
      <c r="D548" s="187" t="s">
        <v>136</v>
      </c>
      <c r="E548" s="195" t="s">
        <v>1</v>
      </c>
      <c r="F548" s="196" t="s">
        <v>512</v>
      </c>
      <c r="G548" s="14"/>
      <c r="H548" s="197">
        <v>6.0300000000000002</v>
      </c>
      <c r="I548" s="198"/>
      <c r="J548" s="14"/>
      <c r="K548" s="14"/>
      <c r="L548" s="194"/>
      <c r="M548" s="199"/>
      <c r="N548" s="200"/>
      <c r="O548" s="200"/>
      <c r="P548" s="200"/>
      <c r="Q548" s="200"/>
      <c r="R548" s="200"/>
      <c r="S548" s="200"/>
      <c r="T548" s="201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195" t="s">
        <v>136</v>
      </c>
      <c r="AU548" s="195" t="s">
        <v>86</v>
      </c>
      <c r="AV548" s="14" t="s">
        <v>86</v>
      </c>
      <c r="AW548" s="14" t="s">
        <v>32</v>
      </c>
      <c r="AX548" s="14" t="s">
        <v>76</v>
      </c>
      <c r="AY548" s="195" t="s">
        <v>128</v>
      </c>
    </row>
    <row r="549" s="13" customFormat="1">
      <c r="A549" s="13"/>
      <c r="B549" s="186"/>
      <c r="C549" s="13"/>
      <c r="D549" s="187" t="s">
        <v>136</v>
      </c>
      <c r="E549" s="188" t="s">
        <v>1</v>
      </c>
      <c r="F549" s="189" t="s">
        <v>513</v>
      </c>
      <c r="G549" s="13"/>
      <c r="H549" s="188" t="s">
        <v>1</v>
      </c>
      <c r="I549" s="190"/>
      <c r="J549" s="13"/>
      <c r="K549" s="13"/>
      <c r="L549" s="186"/>
      <c r="M549" s="191"/>
      <c r="N549" s="192"/>
      <c r="O549" s="192"/>
      <c r="P549" s="192"/>
      <c r="Q549" s="192"/>
      <c r="R549" s="192"/>
      <c r="S549" s="192"/>
      <c r="T549" s="19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88" t="s">
        <v>136</v>
      </c>
      <c r="AU549" s="188" t="s">
        <v>86</v>
      </c>
      <c r="AV549" s="13" t="s">
        <v>84</v>
      </c>
      <c r="AW549" s="13" t="s">
        <v>32</v>
      </c>
      <c r="AX549" s="13" t="s">
        <v>76</v>
      </c>
      <c r="AY549" s="188" t="s">
        <v>128</v>
      </c>
    </row>
    <row r="550" s="14" customFormat="1">
      <c r="A550" s="14"/>
      <c r="B550" s="194"/>
      <c r="C550" s="14"/>
      <c r="D550" s="187" t="s">
        <v>136</v>
      </c>
      <c r="E550" s="195" t="s">
        <v>1</v>
      </c>
      <c r="F550" s="196" t="s">
        <v>514</v>
      </c>
      <c r="G550" s="14"/>
      <c r="H550" s="197">
        <v>2.0299999999999998</v>
      </c>
      <c r="I550" s="198"/>
      <c r="J550" s="14"/>
      <c r="K550" s="14"/>
      <c r="L550" s="194"/>
      <c r="M550" s="199"/>
      <c r="N550" s="200"/>
      <c r="O550" s="200"/>
      <c r="P550" s="200"/>
      <c r="Q550" s="200"/>
      <c r="R550" s="200"/>
      <c r="S550" s="200"/>
      <c r="T550" s="201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195" t="s">
        <v>136</v>
      </c>
      <c r="AU550" s="195" t="s">
        <v>86</v>
      </c>
      <c r="AV550" s="14" t="s">
        <v>86</v>
      </c>
      <c r="AW550" s="14" t="s">
        <v>32</v>
      </c>
      <c r="AX550" s="14" t="s">
        <v>76</v>
      </c>
      <c r="AY550" s="195" t="s">
        <v>128</v>
      </c>
    </row>
    <row r="551" s="13" customFormat="1">
      <c r="A551" s="13"/>
      <c r="B551" s="186"/>
      <c r="C551" s="13"/>
      <c r="D551" s="187" t="s">
        <v>136</v>
      </c>
      <c r="E551" s="188" t="s">
        <v>1</v>
      </c>
      <c r="F551" s="189" t="s">
        <v>515</v>
      </c>
      <c r="G551" s="13"/>
      <c r="H551" s="188" t="s">
        <v>1</v>
      </c>
      <c r="I551" s="190"/>
      <c r="J551" s="13"/>
      <c r="K551" s="13"/>
      <c r="L551" s="186"/>
      <c r="M551" s="191"/>
      <c r="N551" s="192"/>
      <c r="O551" s="192"/>
      <c r="P551" s="192"/>
      <c r="Q551" s="192"/>
      <c r="R551" s="192"/>
      <c r="S551" s="192"/>
      <c r="T551" s="19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188" t="s">
        <v>136</v>
      </c>
      <c r="AU551" s="188" t="s">
        <v>86</v>
      </c>
      <c r="AV551" s="13" t="s">
        <v>84</v>
      </c>
      <c r="AW551" s="13" t="s">
        <v>32</v>
      </c>
      <c r="AX551" s="13" t="s">
        <v>76</v>
      </c>
      <c r="AY551" s="188" t="s">
        <v>128</v>
      </c>
    </row>
    <row r="552" s="14" customFormat="1">
      <c r="A552" s="14"/>
      <c r="B552" s="194"/>
      <c r="C552" s="14"/>
      <c r="D552" s="187" t="s">
        <v>136</v>
      </c>
      <c r="E552" s="195" t="s">
        <v>1</v>
      </c>
      <c r="F552" s="196" t="s">
        <v>516</v>
      </c>
      <c r="G552" s="14"/>
      <c r="H552" s="197">
        <v>4.0800000000000001</v>
      </c>
      <c r="I552" s="198"/>
      <c r="J552" s="14"/>
      <c r="K552" s="14"/>
      <c r="L552" s="194"/>
      <c r="M552" s="199"/>
      <c r="N552" s="200"/>
      <c r="O552" s="200"/>
      <c r="P552" s="200"/>
      <c r="Q552" s="200"/>
      <c r="R552" s="200"/>
      <c r="S552" s="200"/>
      <c r="T552" s="20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195" t="s">
        <v>136</v>
      </c>
      <c r="AU552" s="195" t="s">
        <v>86</v>
      </c>
      <c r="AV552" s="14" t="s">
        <v>86</v>
      </c>
      <c r="AW552" s="14" t="s">
        <v>32</v>
      </c>
      <c r="AX552" s="14" t="s">
        <v>76</v>
      </c>
      <c r="AY552" s="195" t="s">
        <v>128</v>
      </c>
    </row>
    <row r="553" s="13" customFormat="1">
      <c r="A553" s="13"/>
      <c r="B553" s="186"/>
      <c r="C553" s="13"/>
      <c r="D553" s="187" t="s">
        <v>136</v>
      </c>
      <c r="E553" s="188" t="s">
        <v>1</v>
      </c>
      <c r="F553" s="189" t="s">
        <v>517</v>
      </c>
      <c r="G553" s="13"/>
      <c r="H553" s="188" t="s">
        <v>1</v>
      </c>
      <c r="I553" s="190"/>
      <c r="J553" s="13"/>
      <c r="K553" s="13"/>
      <c r="L553" s="186"/>
      <c r="M553" s="191"/>
      <c r="N553" s="192"/>
      <c r="O553" s="192"/>
      <c r="P553" s="192"/>
      <c r="Q553" s="192"/>
      <c r="R553" s="192"/>
      <c r="S553" s="192"/>
      <c r="T553" s="19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88" t="s">
        <v>136</v>
      </c>
      <c r="AU553" s="188" t="s">
        <v>86</v>
      </c>
      <c r="AV553" s="13" t="s">
        <v>84</v>
      </c>
      <c r="AW553" s="13" t="s">
        <v>32</v>
      </c>
      <c r="AX553" s="13" t="s">
        <v>76</v>
      </c>
      <c r="AY553" s="188" t="s">
        <v>128</v>
      </c>
    </row>
    <row r="554" s="14" customFormat="1">
      <c r="A554" s="14"/>
      <c r="B554" s="194"/>
      <c r="C554" s="14"/>
      <c r="D554" s="187" t="s">
        <v>136</v>
      </c>
      <c r="E554" s="195" t="s">
        <v>1</v>
      </c>
      <c r="F554" s="196" t="s">
        <v>518</v>
      </c>
      <c r="G554" s="14"/>
      <c r="H554" s="197">
        <v>2.0600000000000001</v>
      </c>
      <c r="I554" s="198"/>
      <c r="J554" s="14"/>
      <c r="K554" s="14"/>
      <c r="L554" s="194"/>
      <c r="M554" s="199"/>
      <c r="N554" s="200"/>
      <c r="O554" s="200"/>
      <c r="P554" s="200"/>
      <c r="Q554" s="200"/>
      <c r="R554" s="200"/>
      <c r="S554" s="200"/>
      <c r="T554" s="20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195" t="s">
        <v>136</v>
      </c>
      <c r="AU554" s="195" t="s">
        <v>86</v>
      </c>
      <c r="AV554" s="14" t="s">
        <v>86</v>
      </c>
      <c r="AW554" s="14" t="s">
        <v>32</v>
      </c>
      <c r="AX554" s="14" t="s">
        <v>76</v>
      </c>
      <c r="AY554" s="195" t="s">
        <v>128</v>
      </c>
    </row>
    <row r="555" s="13" customFormat="1">
      <c r="A555" s="13"/>
      <c r="B555" s="186"/>
      <c r="C555" s="13"/>
      <c r="D555" s="187" t="s">
        <v>136</v>
      </c>
      <c r="E555" s="188" t="s">
        <v>1</v>
      </c>
      <c r="F555" s="189" t="s">
        <v>519</v>
      </c>
      <c r="G555" s="13"/>
      <c r="H555" s="188" t="s">
        <v>1</v>
      </c>
      <c r="I555" s="190"/>
      <c r="J555" s="13"/>
      <c r="K555" s="13"/>
      <c r="L555" s="186"/>
      <c r="M555" s="191"/>
      <c r="N555" s="192"/>
      <c r="O555" s="192"/>
      <c r="P555" s="192"/>
      <c r="Q555" s="192"/>
      <c r="R555" s="192"/>
      <c r="S555" s="192"/>
      <c r="T555" s="19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88" t="s">
        <v>136</v>
      </c>
      <c r="AU555" s="188" t="s">
        <v>86</v>
      </c>
      <c r="AV555" s="13" t="s">
        <v>84</v>
      </c>
      <c r="AW555" s="13" t="s">
        <v>32</v>
      </c>
      <c r="AX555" s="13" t="s">
        <v>76</v>
      </c>
      <c r="AY555" s="188" t="s">
        <v>128</v>
      </c>
    </row>
    <row r="556" s="14" customFormat="1">
      <c r="A556" s="14"/>
      <c r="B556" s="194"/>
      <c r="C556" s="14"/>
      <c r="D556" s="187" t="s">
        <v>136</v>
      </c>
      <c r="E556" s="195" t="s">
        <v>1</v>
      </c>
      <c r="F556" s="196" t="s">
        <v>520</v>
      </c>
      <c r="G556" s="14"/>
      <c r="H556" s="197">
        <v>16.559999999999999</v>
      </c>
      <c r="I556" s="198"/>
      <c r="J556" s="14"/>
      <c r="K556" s="14"/>
      <c r="L556" s="194"/>
      <c r="M556" s="199"/>
      <c r="N556" s="200"/>
      <c r="O556" s="200"/>
      <c r="P556" s="200"/>
      <c r="Q556" s="200"/>
      <c r="R556" s="200"/>
      <c r="S556" s="200"/>
      <c r="T556" s="20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195" t="s">
        <v>136</v>
      </c>
      <c r="AU556" s="195" t="s">
        <v>86</v>
      </c>
      <c r="AV556" s="14" t="s">
        <v>86</v>
      </c>
      <c r="AW556" s="14" t="s">
        <v>32</v>
      </c>
      <c r="AX556" s="14" t="s">
        <v>76</v>
      </c>
      <c r="AY556" s="195" t="s">
        <v>128</v>
      </c>
    </row>
    <row r="557" s="13" customFormat="1">
      <c r="A557" s="13"/>
      <c r="B557" s="186"/>
      <c r="C557" s="13"/>
      <c r="D557" s="187" t="s">
        <v>136</v>
      </c>
      <c r="E557" s="188" t="s">
        <v>1</v>
      </c>
      <c r="F557" s="189" t="s">
        <v>521</v>
      </c>
      <c r="G557" s="13"/>
      <c r="H557" s="188" t="s">
        <v>1</v>
      </c>
      <c r="I557" s="190"/>
      <c r="J557" s="13"/>
      <c r="K557" s="13"/>
      <c r="L557" s="186"/>
      <c r="M557" s="191"/>
      <c r="N557" s="192"/>
      <c r="O557" s="192"/>
      <c r="P557" s="192"/>
      <c r="Q557" s="192"/>
      <c r="R557" s="192"/>
      <c r="S557" s="192"/>
      <c r="T557" s="19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88" t="s">
        <v>136</v>
      </c>
      <c r="AU557" s="188" t="s">
        <v>86</v>
      </c>
      <c r="AV557" s="13" t="s">
        <v>84</v>
      </c>
      <c r="AW557" s="13" t="s">
        <v>32</v>
      </c>
      <c r="AX557" s="13" t="s">
        <v>76</v>
      </c>
      <c r="AY557" s="188" t="s">
        <v>128</v>
      </c>
    </row>
    <row r="558" s="14" customFormat="1">
      <c r="A558" s="14"/>
      <c r="B558" s="194"/>
      <c r="C558" s="14"/>
      <c r="D558" s="187" t="s">
        <v>136</v>
      </c>
      <c r="E558" s="195" t="s">
        <v>1</v>
      </c>
      <c r="F558" s="196" t="s">
        <v>522</v>
      </c>
      <c r="G558" s="14"/>
      <c r="H558" s="197">
        <v>14.560000000000001</v>
      </c>
      <c r="I558" s="198"/>
      <c r="J558" s="14"/>
      <c r="K558" s="14"/>
      <c r="L558" s="194"/>
      <c r="M558" s="199"/>
      <c r="N558" s="200"/>
      <c r="O558" s="200"/>
      <c r="P558" s="200"/>
      <c r="Q558" s="200"/>
      <c r="R558" s="200"/>
      <c r="S558" s="200"/>
      <c r="T558" s="20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195" t="s">
        <v>136</v>
      </c>
      <c r="AU558" s="195" t="s">
        <v>86</v>
      </c>
      <c r="AV558" s="14" t="s">
        <v>86</v>
      </c>
      <c r="AW558" s="14" t="s">
        <v>32</v>
      </c>
      <c r="AX558" s="14" t="s">
        <v>76</v>
      </c>
      <c r="AY558" s="195" t="s">
        <v>128</v>
      </c>
    </row>
    <row r="559" s="13" customFormat="1">
      <c r="A559" s="13"/>
      <c r="B559" s="186"/>
      <c r="C559" s="13"/>
      <c r="D559" s="187" t="s">
        <v>136</v>
      </c>
      <c r="E559" s="188" t="s">
        <v>1</v>
      </c>
      <c r="F559" s="189" t="s">
        <v>523</v>
      </c>
      <c r="G559" s="13"/>
      <c r="H559" s="188" t="s">
        <v>1</v>
      </c>
      <c r="I559" s="190"/>
      <c r="J559" s="13"/>
      <c r="K559" s="13"/>
      <c r="L559" s="186"/>
      <c r="M559" s="191"/>
      <c r="N559" s="192"/>
      <c r="O559" s="192"/>
      <c r="P559" s="192"/>
      <c r="Q559" s="192"/>
      <c r="R559" s="192"/>
      <c r="S559" s="192"/>
      <c r="T559" s="19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88" t="s">
        <v>136</v>
      </c>
      <c r="AU559" s="188" t="s">
        <v>86</v>
      </c>
      <c r="AV559" s="13" t="s">
        <v>84</v>
      </c>
      <c r="AW559" s="13" t="s">
        <v>32</v>
      </c>
      <c r="AX559" s="13" t="s">
        <v>76</v>
      </c>
      <c r="AY559" s="188" t="s">
        <v>128</v>
      </c>
    </row>
    <row r="560" s="14" customFormat="1">
      <c r="A560" s="14"/>
      <c r="B560" s="194"/>
      <c r="C560" s="14"/>
      <c r="D560" s="187" t="s">
        <v>136</v>
      </c>
      <c r="E560" s="195" t="s">
        <v>1</v>
      </c>
      <c r="F560" s="196" t="s">
        <v>524</v>
      </c>
      <c r="G560" s="14"/>
      <c r="H560" s="197">
        <v>8.3599999999999994</v>
      </c>
      <c r="I560" s="198"/>
      <c r="J560" s="14"/>
      <c r="K560" s="14"/>
      <c r="L560" s="194"/>
      <c r="M560" s="199"/>
      <c r="N560" s="200"/>
      <c r="O560" s="200"/>
      <c r="P560" s="200"/>
      <c r="Q560" s="200"/>
      <c r="R560" s="200"/>
      <c r="S560" s="200"/>
      <c r="T560" s="201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195" t="s">
        <v>136</v>
      </c>
      <c r="AU560" s="195" t="s">
        <v>86</v>
      </c>
      <c r="AV560" s="14" t="s">
        <v>86</v>
      </c>
      <c r="AW560" s="14" t="s">
        <v>32</v>
      </c>
      <c r="AX560" s="14" t="s">
        <v>76</v>
      </c>
      <c r="AY560" s="195" t="s">
        <v>128</v>
      </c>
    </row>
    <row r="561" s="13" customFormat="1">
      <c r="A561" s="13"/>
      <c r="B561" s="186"/>
      <c r="C561" s="13"/>
      <c r="D561" s="187" t="s">
        <v>136</v>
      </c>
      <c r="E561" s="188" t="s">
        <v>1</v>
      </c>
      <c r="F561" s="189" t="s">
        <v>525</v>
      </c>
      <c r="G561" s="13"/>
      <c r="H561" s="188" t="s">
        <v>1</v>
      </c>
      <c r="I561" s="190"/>
      <c r="J561" s="13"/>
      <c r="K561" s="13"/>
      <c r="L561" s="186"/>
      <c r="M561" s="191"/>
      <c r="N561" s="192"/>
      <c r="O561" s="192"/>
      <c r="P561" s="192"/>
      <c r="Q561" s="192"/>
      <c r="R561" s="192"/>
      <c r="S561" s="192"/>
      <c r="T561" s="19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88" t="s">
        <v>136</v>
      </c>
      <c r="AU561" s="188" t="s">
        <v>86</v>
      </c>
      <c r="AV561" s="13" t="s">
        <v>84</v>
      </c>
      <c r="AW561" s="13" t="s">
        <v>32</v>
      </c>
      <c r="AX561" s="13" t="s">
        <v>76</v>
      </c>
      <c r="AY561" s="188" t="s">
        <v>128</v>
      </c>
    </row>
    <row r="562" s="14" customFormat="1">
      <c r="A562" s="14"/>
      <c r="B562" s="194"/>
      <c r="C562" s="14"/>
      <c r="D562" s="187" t="s">
        <v>136</v>
      </c>
      <c r="E562" s="195" t="s">
        <v>1</v>
      </c>
      <c r="F562" s="196" t="s">
        <v>526</v>
      </c>
      <c r="G562" s="14"/>
      <c r="H562" s="197">
        <v>514.5</v>
      </c>
      <c r="I562" s="198"/>
      <c r="J562" s="14"/>
      <c r="K562" s="14"/>
      <c r="L562" s="194"/>
      <c r="M562" s="199"/>
      <c r="N562" s="200"/>
      <c r="O562" s="200"/>
      <c r="P562" s="200"/>
      <c r="Q562" s="200"/>
      <c r="R562" s="200"/>
      <c r="S562" s="200"/>
      <c r="T562" s="20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195" t="s">
        <v>136</v>
      </c>
      <c r="AU562" s="195" t="s">
        <v>86</v>
      </c>
      <c r="AV562" s="14" t="s">
        <v>86</v>
      </c>
      <c r="AW562" s="14" t="s">
        <v>32</v>
      </c>
      <c r="AX562" s="14" t="s">
        <v>76</v>
      </c>
      <c r="AY562" s="195" t="s">
        <v>128</v>
      </c>
    </row>
    <row r="563" s="13" customFormat="1">
      <c r="A563" s="13"/>
      <c r="B563" s="186"/>
      <c r="C563" s="13"/>
      <c r="D563" s="187" t="s">
        <v>136</v>
      </c>
      <c r="E563" s="188" t="s">
        <v>1</v>
      </c>
      <c r="F563" s="189" t="s">
        <v>527</v>
      </c>
      <c r="G563" s="13"/>
      <c r="H563" s="188" t="s">
        <v>1</v>
      </c>
      <c r="I563" s="190"/>
      <c r="J563" s="13"/>
      <c r="K563" s="13"/>
      <c r="L563" s="186"/>
      <c r="M563" s="191"/>
      <c r="N563" s="192"/>
      <c r="O563" s="192"/>
      <c r="P563" s="192"/>
      <c r="Q563" s="192"/>
      <c r="R563" s="192"/>
      <c r="S563" s="192"/>
      <c r="T563" s="19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88" t="s">
        <v>136</v>
      </c>
      <c r="AU563" s="188" t="s">
        <v>86</v>
      </c>
      <c r="AV563" s="13" t="s">
        <v>84</v>
      </c>
      <c r="AW563" s="13" t="s">
        <v>32</v>
      </c>
      <c r="AX563" s="13" t="s">
        <v>76</v>
      </c>
      <c r="AY563" s="188" t="s">
        <v>128</v>
      </c>
    </row>
    <row r="564" s="14" customFormat="1">
      <c r="A564" s="14"/>
      <c r="B564" s="194"/>
      <c r="C564" s="14"/>
      <c r="D564" s="187" t="s">
        <v>136</v>
      </c>
      <c r="E564" s="195" t="s">
        <v>1</v>
      </c>
      <c r="F564" s="196" t="s">
        <v>528</v>
      </c>
      <c r="G564" s="14"/>
      <c r="H564" s="197">
        <v>2.1099999999999999</v>
      </c>
      <c r="I564" s="198"/>
      <c r="J564" s="14"/>
      <c r="K564" s="14"/>
      <c r="L564" s="194"/>
      <c r="M564" s="199"/>
      <c r="N564" s="200"/>
      <c r="O564" s="200"/>
      <c r="P564" s="200"/>
      <c r="Q564" s="200"/>
      <c r="R564" s="200"/>
      <c r="S564" s="200"/>
      <c r="T564" s="201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195" t="s">
        <v>136</v>
      </c>
      <c r="AU564" s="195" t="s">
        <v>86</v>
      </c>
      <c r="AV564" s="14" t="s">
        <v>86</v>
      </c>
      <c r="AW564" s="14" t="s">
        <v>32</v>
      </c>
      <c r="AX564" s="14" t="s">
        <v>76</v>
      </c>
      <c r="AY564" s="195" t="s">
        <v>128</v>
      </c>
    </row>
    <row r="565" s="13" customFormat="1">
      <c r="A565" s="13"/>
      <c r="B565" s="186"/>
      <c r="C565" s="13"/>
      <c r="D565" s="187" t="s">
        <v>136</v>
      </c>
      <c r="E565" s="188" t="s">
        <v>1</v>
      </c>
      <c r="F565" s="189" t="s">
        <v>529</v>
      </c>
      <c r="G565" s="13"/>
      <c r="H565" s="188" t="s">
        <v>1</v>
      </c>
      <c r="I565" s="190"/>
      <c r="J565" s="13"/>
      <c r="K565" s="13"/>
      <c r="L565" s="186"/>
      <c r="M565" s="191"/>
      <c r="N565" s="192"/>
      <c r="O565" s="192"/>
      <c r="P565" s="192"/>
      <c r="Q565" s="192"/>
      <c r="R565" s="192"/>
      <c r="S565" s="192"/>
      <c r="T565" s="19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88" t="s">
        <v>136</v>
      </c>
      <c r="AU565" s="188" t="s">
        <v>86</v>
      </c>
      <c r="AV565" s="13" t="s">
        <v>84</v>
      </c>
      <c r="AW565" s="13" t="s">
        <v>32</v>
      </c>
      <c r="AX565" s="13" t="s">
        <v>76</v>
      </c>
      <c r="AY565" s="188" t="s">
        <v>128</v>
      </c>
    </row>
    <row r="566" s="14" customFormat="1">
      <c r="A566" s="14"/>
      <c r="B566" s="194"/>
      <c r="C566" s="14"/>
      <c r="D566" s="187" t="s">
        <v>136</v>
      </c>
      <c r="E566" s="195" t="s">
        <v>1</v>
      </c>
      <c r="F566" s="196" t="s">
        <v>530</v>
      </c>
      <c r="G566" s="14"/>
      <c r="H566" s="197">
        <v>8.4800000000000004</v>
      </c>
      <c r="I566" s="198"/>
      <c r="J566" s="14"/>
      <c r="K566" s="14"/>
      <c r="L566" s="194"/>
      <c r="M566" s="199"/>
      <c r="N566" s="200"/>
      <c r="O566" s="200"/>
      <c r="P566" s="200"/>
      <c r="Q566" s="200"/>
      <c r="R566" s="200"/>
      <c r="S566" s="200"/>
      <c r="T566" s="201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195" t="s">
        <v>136</v>
      </c>
      <c r="AU566" s="195" t="s">
        <v>86</v>
      </c>
      <c r="AV566" s="14" t="s">
        <v>86</v>
      </c>
      <c r="AW566" s="14" t="s">
        <v>32</v>
      </c>
      <c r="AX566" s="14" t="s">
        <v>76</v>
      </c>
      <c r="AY566" s="195" t="s">
        <v>128</v>
      </c>
    </row>
    <row r="567" s="13" customFormat="1">
      <c r="A567" s="13"/>
      <c r="B567" s="186"/>
      <c r="C567" s="13"/>
      <c r="D567" s="187" t="s">
        <v>136</v>
      </c>
      <c r="E567" s="188" t="s">
        <v>1</v>
      </c>
      <c r="F567" s="189" t="s">
        <v>531</v>
      </c>
      <c r="G567" s="13"/>
      <c r="H567" s="188" t="s">
        <v>1</v>
      </c>
      <c r="I567" s="190"/>
      <c r="J567" s="13"/>
      <c r="K567" s="13"/>
      <c r="L567" s="186"/>
      <c r="M567" s="191"/>
      <c r="N567" s="192"/>
      <c r="O567" s="192"/>
      <c r="P567" s="192"/>
      <c r="Q567" s="192"/>
      <c r="R567" s="192"/>
      <c r="S567" s="192"/>
      <c r="T567" s="19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88" t="s">
        <v>136</v>
      </c>
      <c r="AU567" s="188" t="s">
        <v>86</v>
      </c>
      <c r="AV567" s="13" t="s">
        <v>84</v>
      </c>
      <c r="AW567" s="13" t="s">
        <v>32</v>
      </c>
      <c r="AX567" s="13" t="s">
        <v>76</v>
      </c>
      <c r="AY567" s="188" t="s">
        <v>128</v>
      </c>
    </row>
    <row r="568" s="14" customFormat="1">
      <c r="A568" s="14"/>
      <c r="B568" s="194"/>
      <c r="C568" s="14"/>
      <c r="D568" s="187" t="s">
        <v>136</v>
      </c>
      <c r="E568" s="195" t="s">
        <v>1</v>
      </c>
      <c r="F568" s="196" t="s">
        <v>532</v>
      </c>
      <c r="G568" s="14"/>
      <c r="H568" s="197">
        <v>8.5199999999999996</v>
      </c>
      <c r="I568" s="198"/>
      <c r="J568" s="14"/>
      <c r="K568" s="14"/>
      <c r="L568" s="194"/>
      <c r="M568" s="199"/>
      <c r="N568" s="200"/>
      <c r="O568" s="200"/>
      <c r="P568" s="200"/>
      <c r="Q568" s="200"/>
      <c r="R568" s="200"/>
      <c r="S568" s="200"/>
      <c r="T568" s="201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195" t="s">
        <v>136</v>
      </c>
      <c r="AU568" s="195" t="s">
        <v>86</v>
      </c>
      <c r="AV568" s="14" t="s">
        <v>86</v>
      </c>
      <c r="AW568" s="14" t="s">
        <v>32</v>
      </c>
      <c r="AX568" s="14" t="s">
        <v>76</v>
      </c>
      <c r="AY568" s="195" t="s">
        <v>128</v>
      </c>
    </row>
    <row r="569" s="13" customFormat="1">
      <c r="A569" s="13"/>
      <c r="B569" s="186"/>
      <c r="C569" s="13"/>
      <c r="D569" s="187" t="s">
        <v>136</v>
      </c>
      <c r="E569" s="188" t="s">
        <v>1</v>
      </c>
      <c r="F569" s="189" t="s">
        <v>533</v>
      </c>
      <c r="G569" s="13"/>
      <c r="H569" s="188" t="s">
        <v>1</v>
      </c>
      <c r="I569" s="190"/>
      <c r="J569" s="13"/>
      <c r="K569" s="13"/>
      <c r="L569" s="186"/>
      <c r="M569" s="191"/>
      <c r="N569" s="192"/>
      <c r="O569" s="192"/>
      <c r="P569" s="192"/>
      <c r="Q569" s="192"/>
      <c r="R569" s="192"/>
      <c r="S569" s="192"/>
      <c r="T569" s="19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88" t="s">
        <v>136</v>
      </c>
      <c r="AU569" s="188" t="s">
        <v>86</v>
      </c>
      <c r="AV569" s="13" t="s">
        <v>84</v>
      </c>
      <c r="AW569" s="13" t="s">
        <v>32</v>
      </c>
      <c r="AX569" s="13" t="s">
        <v>76</v>
      </c>
      <c r="AY569" s="188" t="s">
        <v>128</v>
      </c>
    </row>
    <row r="570" s="14" customFormat="1">
      <c r="A570" s="14"/>
      <c r="B570" s="194"/>
      <c r="C570" s="14"/>
      <c r="D570" s="187" t="s">
        <v>136</v>
      </c>
      <c r="E570" s="195" t="s">
        <v>1</v>
      </c>
      <c r="F570" s="196" t="s">
        <v>534</v>
      </c>
      <c r="G570" s="14"/>
      <c r="H570" s="197">
        <v>2.1499999999999999</v>
      </c>
      <c r="I570" s="198"/>
      <c r="J570" s="14"/>
      <c r="K570" s="14"/>
      <c r="L570" s="194"/>
      <c r="M570" s="199"/>
      <c r="N570" s="200"/>
      <c r="O570" s="200"/>
      <c r="P570" s="200"/>
      <c r="Q570" s="200"/>
      <c r="R570" s="200"/>
      <c r="S570" s="200"/>
      <c r="T570" s="201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195" t="s">
        <v>136</v>
      </c>
      <c r="AU570" s="195" t="s">
        <v>86</v>
      </c>
      <c r="AV570" s="14" t="s">
        <v>86</v>
      </c>
      <c r="AW570" s="14" t="s">
        <v>32</v>
      </c>
      <c r="AX570" s="14" t="s">
        <v>76</v>
      </c>
      <c r="AY570" s="195" t="s">
        <v>128</v>
      </c>
    </row>
    <row r="571" s="13" customFormat="1">
      <c r="A571" s="13"/>
      <c r="B571" s="186"/>
      <c r="C571" s="13"/>
      <c r="D571" s="187" t="s">
        <v>136</v>
      </c>
      <c r="E571" s="188" t="s">
        <v>1</v>
      </c>
      <c r="F571" s="189" t="s">
        <v>535</v>
      </c>
      <c r="G571" s="13"/>
      <c r="H571" s="188" t="s">
        <v>1</v>
      </c>
      <c r="I571" s="190"/>
      <c r="J571" s="13"/>
      <c r="K571" s="13"/>
      <c r="L571" s="186"/>
      <c r="M571" s="191"/>
      <c r="N571" s="192"/>
      <c r="O571" s="192"/>
      <c r="P571" s="192"/>
      <c r="Q571" s="192"/>
      <c r="R571" s="192"/>
      <c r="S571" s="192"/>
      <c r="T571" s="19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88" t="s">
        <v>136</v>
      </c>
      <c r="AU571" s="188" t="s">
        <v>86</v>
      </c>
      <c r="AV571" s="13" t="s">
        <v>84</v>
      </c>
      <c r="AW571" s="13" t="s">
        <v>32</v>
      </c>
      <c r="AX571" s="13" t="s">
        <v>76</v>
      </c>
      <c r="AY571" s="188" t="s">
        <v>128</v>
      </c>
    </row>
    <row r="572" s="14" customFormat="1">
      <c r="A572" s="14"/>
      <c r="B572" s="194"/>
      <c r="C572" s="14"/>
      <c r="D572" s="187" t="s">
        <v>136</v>
      </c>
      <c r="E572" s="195" t="s">
        <v>1</v>
      </c>
      <c r="F572" s="196" t="s">
        <v>536</v>
      </c>
      <c r="G572" s="14"/>
      <c r="H572" s="197">
        <v>2.1699999999999999</v>
      </c>
      <c r="I572" s="198"/>
      <c r="J572" s="14"/>
      <c r="K572" s="14"/>
      <c r="L572" s="194"/>
      <c r="M572" s="199"/>
      <c r="N572" s="200"/>
      <c r="O572" s="200"/>
      <c r="P572" s="200"/>
      <c r="Q572" s="200"/>
      <c r="R572" s="200"/>
      <c r="S572" s="200"/>
      <c r="T572" s="20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195" t="s">
        <v>136</v>
      </c>
      <c r="AU572" s="195" t="s">
        <v>86</v>
      </c>
      <c r="AV572" s="14" t="s">
        <v>86</v>
      </c>
      <c r="AW572" s="14" t="s">
        <v>32</v>
      </c>
      <c r="AX572" s="14" t="s">
        <v>76</v>
      </c>
      <c r="AY572" s="195" t="s">
        <v>128</v>
      </c>
    </row>
    <row r="573" s="13" customFormat="1">
      <c r="A573" s="13"/>
      <c r="B573" s="186"/>
      <c r="C573" s="13"/>
      <c r="D573" s="187" t="s">
        <v>136</v>
      </c>
      <c r="E573" s="188" t="s">
        <v>1</v>
      </c>
      <c r="F573" s="189" t="s">
        <v>537</v>
      </c>
      <c r="G573" s="13"/>
      <c r="H573" s="188" t="s">
        <v>1</v>
      </c>
      <c r="I573" s="190"/>
      <c r="J573" s="13"/>
      <c r="K573" s="13"/>
      <c r="L573" s="186"/>
      <c r="M573" s="191"/>
      <c r="N573" s="192"/>
      <c r="O573" s="192"/>
      <c r="P573" s="192"/>
      <c r="Q573" s="192"/>
      <c r="R573" s="192"/>
      <c r="S573" s="192"/>
      <c r="T573" s="19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88" t="s">
        <v>136</v>
      </c>
      <c r="AU573" s="188" t="s">
        <v>86</v>
      </c>
      <c r="AV573" s="13" t="s">
        <v>84</v>
      </c>
      <c r="AW573" s="13" t="s">
        <v>32</v>
      </c>
      <c r="AX573" s="13" t="s">
        <v>76</v>
      </c>
      <c r="AY573" s="188" t="s">
        <v>128</v>
      </c>
    </row>
    <row r="574" s="14" customFormat="1">
      <c r="A574" s="14"/>
      <c r="B574" s="194"/>
      <c r="C574" s="14"/>
      <c r="D574" s="187" t="s">
        <v>136</v>
      </c>
      <c r="E574" s="195" t="s">
        <v>1</v>
      </c>
      <c r="F574" s="196" t="s">
        <v>538</v>
      </c>
      <c r="G574" s="14"/>
      <c r="H574" s="197">
        <v>2.1800000000000002</v>
      </c>
      <c r="I574" s="198"/>
      <c r="J574" s="14"/>
      <c r="K574" s="14"/>
      <c r="L574" s="194"/>
      <c r="M574" s="199"/>
      <c r="N574" s="200"/>
      <c r="O574" s="200"/>
      <c r="P574" s="200"/>
      <c r="Q574" s="200"/>
      <c r="R574" s="200"/>
      <c r="S574" s="200"/>
      <c r="T574" s="20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195" t="s">
        <v>136</v>
      </c>
      <c r="AU574" s="195" t="s">
        <v>86</v>
      </c>
      <c r="AV574" s="14" t="s">
        <v>86</v>
      </c>
      <c r="AW574" s="14" t="s">
        <v>32</v>
      </c>
      <c r="AX574" s="14" t="s">
        <v>76</v>
      </c>
      <c r="AY574" s="195" t="s">
        <v>128</v>
      </c>
    </row>
    <row r="575" s="15" customFormat="1">
      <c r="A575" s="15"/>
      <c r="B575" s="202"/>
      <c r="C575" s="15"/>
      <c r="D575" s="187" t="s">
        <v>136</v>
      </c>
      <c r="E575" s="203" t="s">
        <v>1</v>
      </c>
      <c r="F575" s="204" t="s">
        <v>139</v>
      </c>
      <c r="G575" s="15"/>
      <c r="H575" s="205">
        <v>607.51999999999998</v>
      </c>
      <c r="I575" s="206"/>
      <c r="J575" s="15"/>
      <c r="K575" s="15"/>
      <c r="L575" s="202"/>
      <c r="M575" s="207"/>
      <c r="N575" s="208"/>
      <c r="O575" s="208"/>
      <c r="P575" s="208"/>
      <c r="Q575" s="208"/>
      <c r="R575" s="208"/>
      <c r="S575" s="208"/>
      <c r="T575" s="209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03" t="s">
        <v>136</v>
      </c>
      <c r="AU575" s="203" t="s">
        <v>86</v>
      </c>
      <c r="AV575" s="15" t="s">
        <v>134</v>
      </c>
      <c r="AW575" s="15" t="s">
        <v>32</v>
      </c>
      <c r="AX575" s="15" t="s">
        <v>84</v>
      </c>
      <c r="AY575" s="203" t="s">
        <v>128</v>
      </c>
    </row>
    <row r="576" s="2" customFormat="1" ht="21.75" customHeight="1">
      <c r="A576" s="37"/>
      <c r="B576" s="171"/>
      <c r="C576" s="172" t="s">
        <v>274</v>
      </c>
      <c r="D576" s="172" t="s">
        <v>130</v>
      </c>
      <c r="E576" s="173" t="s">
        <v>539</v>
      </c>
      <c r="F576" s="174" t="s">
        <v>540</v>
      </c>
      <c r="G576" s="175" t="s">
        <v>214</v>
      </c>
      <c r="H576" s="176">
        <v>2</v>
      </c>
      <c r="I576" s="177"/>
      <c r="J576" s="178">
        <f>ROUND(I576*H576,2)</f>
        <v>0</v>
      </c>
      <c r="K576" s="179"/>
      <c r="L576" s="38"/>
      <c r="M576" s="180" t="s">
        <v>1</v>
      </c>
      <c r="N576" s="181" t="s">
        <v>41</v>
      </c>
      <c r="O576" s="76"/>
      <c r="P576" s="182">
        <f>O576*H576</f>
        <v>0</v>
      </c>
      <c r="Q576" s="182">
        <v>0</v>
      </c>
      <c r="R576" s="182">
        <f>Q576*H576</f>
        <v>0</v>
      </c>
      <c r="S576" s="182">
        <v>0.20999999999999999</v>
      </c>
      <c r="T576" s="183">
        <f>S576*H576</f>
        <v>0.41999999999999998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184" t="s">
        <v>134</v>
      </c>
      <c r="AT576" s="184" t="s">
        <v>130</v>
      </c>
      <c r="AU576" s="184" t="s">
        <v>86</v>
      </c>
      <c r="AY576" s="18" t="s">
        <v>128</v>
      </c>
      <c r="BE576" s="185">
        <f>IF(N576="základní",J576,0)</f>
        <v>0</v>
      </c>
      <c r="BF576" s="185">
        <f>IF(N576="snížená",J576,0)</f>
        <v>0</v>
      </c>
      <c r="BG576" s="185">
        <f>IF(N576="zákl. přenesená",J576,0)</f>
        <v>0</v>
      </c>
      <c r="BH576" s="185">
        <f>IF(N576="sníž. přenesená",J576,0)</f>
        <v>0</v>
      </c>
      <c r="BI576" s="185">
        <f>IF(N576="nulová",J576,0)</f>
        <v>0</v>
      </c>
      <c r="BJ576" s="18" t="s">
        <v>84</v>
      </c>
      <c r="BK576" s="185">
        <f>ROUND(I576*H576,2)</f>
        <v>0</v>
      </c>
      <c r="BL576" s="18" t="s">
        <v>134</v>
      </c>
      <c r="BM576" s="184" t="s">
        <v>541</v>
      </c>
    </row>
    <row r="577" s="13" customFormat="1">
      <c r="A577" s="13"/>
      <c r="B577" s="186"/>
      <c r="C577" s="13"/>
      <c r="D577" s="187" t="s">
        <v>136</v>
      </c>
      <c r="E577" s="188" t="s">
        <v>1</v>
      </c>
      <c r="F577" s="189" t="s">
        <v>542</v>
      </c>
      <c r="G577" s="13"/>
      <c r="H577" s="188" t="s">
        <v>1</v>
      </c>
      <c r="I577" s="190"/>
      <c r="J577" s="13"/>
      <c r="K577" s="13"/>
      <c r="L577" s="186"/>
      <c r="M577" s="191"/>
      <c r="N577" s="192"/>
      <c r="O577" s="192"/>
      <c r="P577" s="192"/>
      <c r="Q577" s="192"/>
      <c r="R577" s="192"/>
      <c r="S577" s="192"/>
      <c r="T577" s="19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88" t="s">
        <v>136</v>
      </c>
      <c r="AU577" s="188" t="s">
        <v>86</v>
      </c>
      <c r="AV577" s="13" t="s">
        <v>84</v>
      </c>
      <c r="AW577" s="13" t="s">
        <v>32</v>
      </c>
      <c r="AX577" s="13" t="s">
        <v>76</v>
      </c>
      <c r="AY577" s="188" t="s">
        <v>128</v>
      </c>
    </row>
    <row r="578" s="14" customFormat="1">
      <c r="A578" s="14"/>
      <c r="B578" s="194"/>
      <c r="C578" s="14"/>
      <c r="D578" s="187" t="s">
        <v>136</v>
      </c>
      <c r="E578" s="195" t="s">
        <v>1</v>
      </c>
      <c r="F578" s="196" t="s">
        <v>84</v>
      </c>
      <c r="G578" s="14"/>
      <c r="H578" s="197">
        <v>1</v>
      </c>
      <c r="I578" s="198"/>
      <c r="J578" s="14"/>
      <c r="K578" s="14"/>
      <c r="L578" s="194"/>
      <c r="M578" s="199"/>
      <c r="N578" s="200"/>
      <c r="O578" s="200"/>
      <c r="P578" s="200"/>
      <c r="Q578" s="200"/>
      <c r="R578" s="200"/>
      <c r="S578" s="200"/>
      <c r="T578" s="20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195" t="s">
        <v>136</v>
      </c>
      <c r="AU578" s="195" t="s">
        <v>86</v>
      </c>
      <c r="AV578" s="14" t="s">
        <v>86</v>
      </c>
      <c r="AW578" s="14" t="s">
        <v>32</v>
      </c>
      <c r="AX578" s="14" t="s">
        <v>76</v>
      </c>
      <c r="AY578" s="195" t="s">
        <v>128</v>
      </c>
    </row>
    <row r="579" s="13" customFormat="1">
      <c r="A579" s="13"/>
      <c r="B579" s="186"/>
      <c r="C579" s="13"/>
      <c r="D579" s="187" t="s">
        <v>136</v>
      </c>
      <c r="E579" s="188" t="s">
        <v>1</v>
      </c>
      <c r="F579" s="189" t="s">
        <v>543</v>
      </c>
      <c r="G579" s="13"/>
      <c r="H579" s="188" t="s">
        <v>1</v>
      </c>
      <c r="I579" s="190"/>
      <c r="J579" s="13"/>
      <c r="K579" s="13"/>
      <c r="L579" s="186"/>
      <c r="M579" s="191"/>
      <c r="N579" s="192"/>
      <c r="O579" s="192"/>
      <c r="P579" s="192"/>
      <c r="Q579" s="192"/>
      <c r="R579" s="192"/>
      <c r="S579" s="192"/>
      <c r="T579" s="19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188" t="s">
        <v>136</v>
      </c>
      <c r="AU579" s="188" t="s">
        <v>86</v>
      </c>
      <c r="AV579" s="13" t="s">
        <v>84</v>
      </c>
      <c r="AW579" s="13" t="s">
        <v>32</v>
      </c>
      <c r="AX579" s="13" t="s">
        <v>76</v>
      </c>
      <c r="AY579" s="188" t="s">
        <v>128</v>
      </c>
    </row>
    <row r="580" s="14" customFormat="1">
      <c r="A580" s="14"/>
      <c r="B580" s="194"/>
      <c r="C580" s="14"/>
      <c r="D580" s="187" t="s">
        <v>136</v>
      </c>
      <c r="E580" s="195" t="s">
        <v>1</v>
      </c>
      <c r="F580" s="196" t="s">
        <v>84</v>
      </c>
      <c r="G580" s="14"/>
      <c r="H580" s="197">
        <v>1</v>
      </c>
      <c r="I580" s="198"/>
      <c r="J580" s="14"/>
      <c r="K580" s="14"/>
      <c r="L580" s="194"/>
      <c r="M580" s="199"/>
      <c r="N580" s="200"/>
      <c r="O580" s="200"/>
      <c r="P580" s="200"/>
      <c r="Q580" s="200"/>
      <c r="R580" s="200"/>
      <c r="S580" s="200"/>
      <c r="T580" s="201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195" t="s">
        <v>136</v>
      </c>
      <c r="AU580" s="195" t="s">
        <v>86</v>
      </c>
      <c r="AV580" s="14" t="s">
        <v>86</v>
      </c>
      <c r="AW580" s="14" t="s">
        <v>32</v>
      </c>
      <c r="AX580" s="14" t="s">
        <v>76</v>
      </c>
      <c r="AY580" s="195" t="s">
        <v>128</v>
      </c>
    </row>
    <row r="581" s="15" customFormat="1">
      <c r="A581" s="15"/>
      <c r="B581" s="202"/>
      <c r="C581" s="15"/>
      <c r="D581" s="187" t="s">
        <v>136</v>
      </c>
      <c r="E581" s="203" t="s">
        <v>1</v>
      </c>
      <c r="F581" s="204" t="s">
        <v>139</v>
      </c>
      <c r="G581" s="15"/>
      <c r="H581" s="205">
        <v>2</v>
      </c>
      <c r="I581" s="206"/>
      <c r="J581" s="15"/>
      <c r="K581" s="15"/>
      <c r="L581" s="202"/>
      <c r="M581" s="207"/>
      <c r="N581" s="208"/>
      <c r="O581" s="208"/>
      <c r="P581" s="208"/>
      <c r="Q581" s="208"/>
      <c r="R581" s="208"/>
      <c r="S581" s="208"/>
      <c r="T581" s="209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03" t="s">
        <v>136</v>
      </c>
      <c r="AU581" s="203" t="s">
        <v>86</v>
      </c>
      <c r="AV581" s="15" t="s">
        <v>134</v>
      </c>
      <c r="AW581" s="15" t="s">
        <v>32</v>
      </c>
      <c r="AX581" s="15" t="s">
        <v>84</v>
      </c>
      <c r="AY581" s="203" t="s">
        <v>128</v>
      </c>
    </row>
    <row r="582" s="2" customFormat="1" ht="21.75" customHeight="1">
      <c r="A582" s="37"/>
      <c r="B582" s="171"/>
      <c r="C582" s="172" t="s">
        <v>544</v>
      </c>
      <c r="D582" s="172" t="s">
        <v>130</v>
      </c>
      <c r="E582" s="173" t="s">
        <v>545</v>
      </c>
      <c r="F582" s="174" t="s">
        <v>546</v>
      </c>
      <c r="G582" s="175" t="s">
        <v>214</v>
      </c>
      <c r="H582" s="176">
        <v>3</v>
      </c>
      <c r="I582" s="177"/>
      <c r="J582" s="178">
        <f>ROUND(I582*H582,2)</f>
        <v>0</v>
      </c>
      <c r="K582" s="179"/>
      <c r="L582" s="38"/>
      <c r="M582" s="180" t="s">
        <v>1</v>
      </c>
      <c r="N582" s="181" t="s">
        <v>41</v>
      </c>
      <c r="O582" s="76"/>
      <c r="P582" s="182">
        <f>O582*H582</f>
        <v>0</v>
      </c>
      <c r="Q582" s="182">
        <v>0</v>
      </c>
      <c r="R582" s="182">
        <f>Q582*H582</f>
        <v>0</v>
      </c>
      <c r="S582" s="182">
        <v>0.28499999999999998</v>
      </c>
      <c r="T582" s="183">
        <f>S582*H582</f>
        <v>0.85499999999999998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84" t="s">
        <v>134</v>
      </c>
      <c r="AT582" s="184" t="s">
        <v>130</v>
      </c>
      <c r="AU582" s="184" t="s">
        <v>86</v>
      </c>
      <c r="AY582" s="18" t="s">
        <v>128</v>
      </c>
      <c r="BE582" s="185">
        <f>IF(N582="základní",J582,0)</f>
        <v>0</v>
      </c>
      <c r="BF582" s="185">
        <f>IF(N582="snížená",J582,0)</f>
        <v>0</v>
      </c>
      <c r="BG582" s="185">
        <f>IF(N582="zákl. přenesená",J582,0)</f>
        <v>0</v>
      </c>
      <c r="BH582" s="185">
        <f>IF(N582="sníž. přenesená",J582,0)</f>
        <v>0</v>
      </c>
      <c r="BI582" s="185">
        <f>IF(N582="nulová",J582,0)</f>
        <v>0</v>
      </c>
      <c r="BJ582" s="18" t="s">
        <v>84</v>
      </c>
      <c r="BK582" s="185">
        <f>ROUND(I582*H582,2)</f>
        <v>0</v>
      </c>
      <c r="BL582" s="18" t="s">
        <v>134</v>
      </c>
      <c r="BM582" s="184" t="s">
        <v>547</v>
      </c>
    </row>
    <row r="583" s="13" customFormat="1">
      <c r="A583" s="13"/>
      <c r="B583" s="186"/>
      <c r="C583" s="13"/>
      <c r="D583" s="187" t="s">
        <v>136</v>
      </c>
      <c r="E583" s="188" t="s">
        <v>1</v>
      </c>
      <c r="F583" s="189" t="s">
        <v>145</v>
      </c>
      <c r="G583" s="13"/>
      <c r="H583" s="188" t="s">
        <v>1</v>
      </c>
      <c r="I583" s="190"/>
      <c r="J583" s="13"/>
      <c r="K583" s="13"/>
      <c r="L583" s="186"/>
      <c r="M583" s="191"/>
      <c r="N583" s="192"/>
      <c r="O583" s="192"/>
      <c r="P583" s="192"/>
      <c r="Q583" s="192"/>
      <c r="R583" s="192"/>
      <c r="S583" s="192"/>
      <c r="T583" s="19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88" t="s">
        <v>136</v>
      </c>
      <c r="AU583" s="188" t="s">
        <v>86</v>
      </c>
      <c r="AV583" s="13" t="s">
        <v>84</v>
      </c>
      <c r="AW583" s="13" t="s">
        <v>32</v>
      </c>
      <c r="AX583" s="13" t="s">
        <v>76</v>
      </c>
      <c r="AY583" s="188" t="s">
        <v>128</v>
      </c>
    </row>
    <row r="584" s="14" customFormat="1">
      <c r="A584" s="14"/>
      <c r="B584" s="194"/>
      <c r="C584" s="14"/>
      <c r="D584" s="187" t="s">
        <v>136</v>
      </c>
      <c r="E584" s="195" t="s">
        <v>1</v>
      </c>
      <c r="F584" s="196" t="s">
        <v>84</v>
      </c>
      <c r="G584" s="14"/>
      <c r="H584" s="197">
        <v>1</v>
      </c>
      <c r="I584" s="198"/>
      <c r="J584" s="14"/>
      <c r="K584" s="14"/>
      <c r="L584" s="194"/>
      <c r="M584" s="199"/>
      <c r="N584" s="200"/>
      <c r="O584" s="200"/>
      <c r="P584" s="200"/>
      <c r="Q584" s="200"/>
      <c r="R584" s="200"/>
      <c r="S584" s="200"/>
      <c r="T584" s="20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195" t="s">
        <v>136</v>
      </c>
      <c r="AU584" s="195" t="s">
        <v>86</v>
      </c>
      <c r="AV584" s="14" t="s">
        <v>86</v>
      </c>
      <c r="AW584" s="14" t="s">
        <v>32</v>
      </c>
      <c r="AX584" s="14" t="s">
        <v>76</v>
      </c>
      <c r="AY584" s="195" t="s">
        <v>128</v>
      </c>
    </row>
    <row r="585" s="13" customFormat="1">
      <c r="A585" s="13"/>
      <c r="B585" s="186"/>
      <c r="C585" s="13"/>
      <c r="D585" s="187" t="s">
        <v>136</v>
      </c>
      <c r="E585" s="188" t="s">
        <v>1</v>
      </c>
      <c r="F585" s="189" t="s">
        <v>548</v>
      </c>
      <c r="G585" s="13"/>
      <c r="H585" s="188" t="s">
        <v>1</v>
      </c>
      <c r="I585" s="190"/>
      <c r="J585" s="13"/>
      <c r="K585" s="13"/>
      <c r="L585" s="186"/>
      <c r="M585" s="191"/>
      <c r="N585" s="192"/>
      <c r="O585" s="192"/>
      <c r="P585" s="192"/>
      <c r="Q585" s="192"/>
      <c r="R585" s="192"/>
      <c r="S585" s="192"/>
      <c r="T585" s="19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88" t="s">
        <v>136</v>
      </c>
      <c r="AU585" s="188" t="s">
        <v>86</v>
      </c>
      <c r="AV585" s="13" t="s">
        <v>84</v>
      </c>
      <c r="AW585" s="13" t="s">
        <v>32</v>
      </c>
      <c r="AX585" s="13" t="s">
        <v>76</v>
      </c>
      <c r="AY585" s="188" t="s">
        <v>128</v>
      </c>
    </row>
    <row r="586" s="14" customFormat="1">
      <c r="A586" s="14"/>
      <c r="B586" s="194"/>
      <c r="C586" s="14"/>
      <c r="D586" s="187" t="s">
        <v>136</v>
      </c>
      <c r="E586" s="195" t="s">
        <v>1</v>
      </c>
      <c r="F586" s="196" t="s">
        <v>84</v>
      </c>
      <c r="G586" s="14"/>
      <c r="H586" s="197">
        <v>1</v>
      </c>
      <c r="I586" s="198"/>
      <c r="J586" s="14"/>
      <c r="K586" s="14"/>
      <c r="L586" s="194"/>
      <c r="M586" s="199"/>
      <c r="N586" s="200"/>
      <c r="O586" s="200"/>
      <c r="P586" s="200"/>
      <c r="Q586" s="200"/>
      <c r="R586" s="200"/>
      <c r="S586" s="200"/>
      <c r="T586" s="201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195" t="s">
        <v>136</v>
      </c>
      <c r="AU586" s="195" t="s">
        <v>86</v>
      </c>
      <c r="AV586" s="14" t="s">
        <v>86</v>
      </c>
      <c r="AW586" s="14" t="s">
        <v>32</v>
      </c>
      <c r="AX586" s="14" t="s">
        <v>76</v>
      </c>
      <c r="AY586" s="195" t="s">
        <v>128</v>
      </c>
    </row>
    <row r="587" s="13" customFormat="1">
      <c r="A587" s="13"/>
      <c r="B587" s="186"/>
      <c r="C587" s="13"/>
      <c r="D587" s="187" t="s">
        <v>136</v>
      </c>
      <c r="E587" s="188" t="s">
        <v>1</v>
      </c>
      <c r="F587" s="189" t="s">
        <v>549</v>
      </c>
      <c r="G587" s="13"/>
      <c r="H587" s="188" t="s">
        <v>1</v>
      </c>
      <c r="I587" s="190"/>
      <c r="J587" s="13"/>
      <c r="K587" s="13"/>
      <c r="L587" s="186"/>
      <c r="M587" s="191"/>
      <c r="N587" s="192"/>
      <c r="O587" s="192"/>
      <c r="P587" s="192"/>
      <c r="Q587" s="192"/>
      <c r="R587" s="192"/>
      <c r="S587" s="192"/>
      <c r="T587" s="19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88" t="s">
        <v>136</v>
      </c>
      <c r="AU587" s="188" t="s">
        <v>86</v>
      </c>
      <c r="AV587" s="13" t="s">
        <v>84</v>
      </c>
      <c r="AW587" s="13" t="s">
        <v>32</v>
      </c>
      <c r="AX587" s="13" t="s">
        <v>76</v>
      </c>
      <c r="AY587" s="188" t="s">
        <v>128</v>
      </c>
    </row>
    <row r="588" s="14" customFormat="1">
      <c r="A588" s="14"/>
      <c r="B588" s="194"/>
      <c r="C588" s="14"/>
      <c r="D588" s="187" t="s">
        <v>136</v>
      </c>
      <c r="E588" s="195" t="s">
        <v>1</v>
      </c>
      <c r="F588" s="196" t="s">
        <v>84</v>
      </c>
      <c r="G588" s="14"/>
      <c r="H588" s="197">
        <v>1</v>
      </c>
      <c r="I588" s="198"/>
      <c r="J588" s="14"/>
      <c r="K588" s="14"/>
      <c r="L588" s="194"/>
      <c r="M588" s="199"/>
      <c r="N588" s="200"/>
      <c r="O588" s="200"/>
      <c r="P588" s="200"/>
      <c r="Q588" s="200"/>
      <c r="R588" s="200"/>
      <c r="S588" s="200"/>
      <c r="T588" s="20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195" t="s">
        <v>136</v>
      </c>
      <c r="AU588" s="195" t="s">
        <v>86</v>
      </c>
      <c r="AV588" s="14" t="s">
        <v>86</v>
      </c>
      <c r="AW588" s="14" t="s">
        <v>32</v>
      </c>
      <c r="AX588" s="14" t="s">
        <v>76</v>
      </c>
      <c r="AY588" s="195" t="s">
        <v>128</v>
      </c>
    </row>
    <row r="589" s="15" customFormat="1">
      <c r="A589" s="15"/>
      <c r="B589" s="202"/>
      <c r="C589" s="15"/>
      <c r="D589" s="187" t="s">
        <v>136</v>
      </c>
      <c r="E589" s="203" t="s">
        <v>1</v>
      </c>
      <c r="F589" s="204" t="s">
        <v>139</v>
      </c>
      <c r="G589" s="15"/>
      <c r="H589" s="205">
        <v>3</v>
      </c>
      <c r="I589" s="206"/>
      <c r="J589" s="15"/>
      <c r="K589" s="15"/>
      <c r="L589" s="202"/>
      <c r="M589" s="207"/>
      <c r="N589" s="208"/>
      <c r="O589" s="208"/>
      <c r="P589" s="208"/>
      <c r="Q589" s="208"/>
      <c r="R589" s="208"/>
      <c r="S589" s="208"/>
      <c r="T589" s="209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03" t="s">
        <v>136</v>
      </c>
      <c r="AU589" s="203" t="s">
        <v>86</v>
      </c>
      <c r="AV589" s="15" t="s">
        <v>134</v>
      </c>
      <c r="AW589" s="15" t="s">
        <v>32</v>
      </c>
      <c r="AX589" s="15" t="s">
        <v>84</v>
      </c>
      <c r="AY589" s="203" t="s">
        <v>128</v>
      </c>
    </row>
    <row r="590" s="2" customFormat="1" ht="37.8" customHeight="1">
      <c r="A590" s="37"/>
      <c r="B590" s="171"/>
      <c r="C590" s="172" t="s">
        <v>550</v>
      </c>
      <c r="D590" s="172" t="s">
        <v>130</v>
      </c>
      <c r="E590" s="173" t="s">
        <v>551</v>
      </c>
      <c r="F590" s="174" t="s">
        <v>552</v>
      </c>
      <c r="G590" s="175" t="s">
        <v>214</v>
      </c>
      <c r="H590" s="176">
        <v>8</v>
      </c>
      <c r="I590" s="177"/>
      <c r="J590" s="178">
        <f>ROUND(I590*H590,2)</f>
        <v>0</v>
      </c>
      <c r="K590" s="179"/>
      <c r="L590" s="38"/>
      <c r="M590" s="180" t="s">
        <v>1</v>
      </c>
      <c r="N590" s="181" t="s">
        <v>41</v>
      </c>
      <c r="O590" s="76"/>
      <c r="P590" s="182">
        <f>O590*H590</f>
        <v>0</v>
      </c>
      <c r="Q590" s="182">
        <v>0</v>
      </c>
      <c r="R590" s="182">
        <f>Q590*H590</f>
        <v>0</v>
      </c>
      <c r="S590" s="182">
        <v>0</v>
      </c>
      <c r="T590" s="183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184" t="s">
        <v>134</v>
      </c>
      <c r="AT590" s="184" t="s">
        <v>130</v>
      </c>
      <c r="AU590" s="184" t="s">
        <v>86</v>
      </c>
      <c r="AY590" s="18" t="s">
        <v>128</v>
      </c>
      <c r="BE590" s="185">
        <f>IF(N590="základní",J590,0)</f>
        <v>0</v>
      </c>
      <c r="BF590" s="185">
        <f>IF(N590="snížená",J590,0)</f>
        <v>0</v>
      </c>
      <c r="BG590" s="185">
        <f>IF(N590="zákl. přenesená",J590,0)</f>
        <v>0</v>
      </c>
      <c r="BH590" s="185">
        <f>IF(N590="sníž. přenesená",J590,0)</f>
        <v>0</v>
      </c>
      <c r="BI590" s="185">
        <f>IF(N590="nulová",J590,0)</f>
        <v>0</v>
      </c>
      <c r="BJ590" s="18" t="s">
        <v>84</v>
      </c>
      <c r="BK590" s="185">
        <f>ROUND(I590*H590,2)</f>
        <v>0</v>
      </c>
      <c r="BL590" s="18" t="s">
        <v>134</v>
      </c>
      <c r="BM590" s="184" t="s">
        <v>553</v>
      </c>
    </row>
    <row r="591" s="13" customFormat="1">
      <c r="A591" s="13"/>
      <c r="B591" s="186"/>
      <c r="C591" s="13"/>
      <c r="D591" s="187" t="s">
        <v>136</v>
      </c>
      <c r="E591" s="188" t="s">
        <v>1</v>
      </c>
      <c r="F591" s="189" t="s">
        <v>554</v>
      </c>
      <c r="G591" s="13"/>
      <c r="H591" s="188" t="s">
        <v>1</v>
      </c>
      <c r="I591" s="190"/>
      <c r="J591" s="13"/>
      <c r="K591" s="13"/>
      <c r="L591" s="186"/>
      <c r="M591" s="191"/>
      <c r="N591" s="192"/>
      <c r="O591" s="192"/>
      <c r="P591" s="192"/>
      <c r="Q591" s="192"/>
      <c r="R591" s="192"/>
      <c r="S591" s="192"/>
      <c r="T591" s="19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88" t="s">
        <v>136</v>
      </c>
      <c r="AU591" s="188" t="s">
        <v>86</v>
      </c>
      <c r="AV591" s="13" t="s">
        <v>84</v>
      </c>
      <c r="AW591" s="13" t="s">
        <v>32</v>
      </c>
      <c r="AX591" s="13" t="s">
        <v>76</v>
      </c>
      <c r="AY591" s="188" t="s">
        <v>128</v>
      </c>
    </row>
    <row r="592" s="14" customFormat="1">
      <c r="A592" s="14"/>
      <c r="B592" s="194"/>
      <c r="C592" s="14"/>
      <c r="D592" s="187" t="s">
        <v>136</v>
      </c>
      <c r="E592" s="195" t="s">
        <v>1</v>
      </c>
      <c r="F592" s="196" t="s">
        <v>176</v>
      </c>
      <c r="G592" s="14"/>
      <c r="H592" s="197">
        <v>8</v>
      </c>
      <c r="I592" s="198"/>
      <c r="J592" s="14"/>
      <c r="K592" s="14"/>
      <c r="L592" s="194"/>
      <c r="M592" s="199"/>
      <c r="N592" s="200"/>
      <c r="O592" s="200"/>
      <c r="P592" s="200"/>
      <c r="Q592" s="200"/>
      <c r="R592" s="200"/>
      <c r="S592" s="200"/>
      <c r="T592" s="20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195" t="s">
        <v>136</v>
      </c>
      <c r="AU592" s="195" t="s">
        <v>86</v>
      </c>
      <c r="AV592" s="14" t="s">
        <v>86</v>
      </c>
      <c r="AW592" s="14" t="s">
        <v>32</v>
      </c>
      <c r="AX592" s="14" t="s">
        <v>76</v>
      </c>
      <c r="AY592" s="195" t="s">
        <v>128</v>
      </c>
    </row>
    <row r="593" s="15" customFormat="1">
      <c r="A593" s="15"/>
      <c r="B593" s="202"/>
      <c r="C593" s="15"/>
      <c r="D593" s="187" t="s">
        <v>136</v>
      </c>
      <c r="E593" s="203" t="s">
        <v>1</v>
      </c>
      <c r="F593" s="204" t="s">
        <v>139</v>
      </c>
      <c r="G593" s="15"/>
      <c r="H593" s="205">
        <v>8</v>
      </c>
      <c r="I593" s="206"/>
      <c r="J593" s="15"/>
      <c r="K593" s="15"/>
      <c r="L593" s="202"/>
      <c r="M593" s="207"/>
      <c r="N593" s="208"/>
      <c r="O593" s="208"/>
      <c r="P593" s="208"/>
      <c r="Q593" s="208"/>
      <c r="R593" s="208"/>
      <c r="S593" s="208"/>
      <c r="T593" s="209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03" t="s">
        <v>136</v>
      </c>
      <c r="AU593" s="203" t="s">
        <v>86</v>
      </c>
      <c r="AV593" s="15" t="s">
        <v>134</v>
      </c>
      <c r="AW593" s="15" t="s">
        <v>32</v>
      </c>
      <c r="AX593" s="15" t="s">
        <v>84</v>
      </c>
      <c r="AY593" s="203" t="s">
        <v>128</v>
      </c>
    </row>
    <row r="594" s="2" customFormat="1" ht="33" customHeight="1">
      <c r="A594" s="37"/>
      <c r="B594" s="171"/>
      <c r="C594" s="172" t="s">
        <v>555</v>
      </c>
      <c r="D594" s="172" t="s">
        <v>130</v>
      </c>
      <c r="E594" s="173" t="s">
        <v>556</v>
      </c>
      <c r="F594" s="174" t="s">
        <v>557</v>
      </c>
      <c r="G594" s="175" t="s">
        <v>214</v>
      </c>
      <c r="H594" s="176">
        <v>7</v>
      </c>
      <c r="I594" s="177"/>
      <c r="J594" s="178">
        <f>ROUND(I594*H594,2)</f>
        <v>0</v>
      </c>
      <c r="K594" s="179"/>
      <c r="L594" s="38"/>
      <c r="M594" s="180" t="s">
        <v>1</v>
      </c>
      <c r="N594" s="181" t="s">
        <v>41</v>
      </c>
      <c r="O594" s="76"/>
      <c r="P594" s="182">
        <f>O594*H594</f>
        <v>0</v>
      </c>
      <c r="Q594" s="182">
        <v>0</v>
      </c>
      <c r="R594" s="182">
        <f>Q594*H594</f>
        <v>0</v>
      </c>
      <c r="S594" s="182">
        <v>0</v>
      </c>
      <c r="T594" s="183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184" t="s">
        <v>134</v>
      </c>
      <c r="AT594" s="184" t="s">
        <v>130</v>
      </c>
      <c r="AU594" s="184" t="s">
        <v>86</v>
      </c>
      <c r="AY594" s="18" t="s">
        <v>128</v>
      </c>
      <c r="BE594" s="185">
        <f>IF(N594="základní",J594,0)</f>
        <v>0</v>
      </c>
      <c r="BF594" s="185">
        <f>IF(N594="snížená",J594,0)</f>
        <v>0</v>
      </c>
      <c r="BG594" s="185">
        <f>IF(N594="zákl. přenesená",J594,0)</f>
        <v>0</v>
      </c>
      <c r="BH594" s="185">
        <f>IF(N594="sníž. přenesená",J594,0)</f>
        <v>0</v>
      </c>
      <c r="BI594" s="185">
        <f>IF(N594="nulová",J594,0)</f>
        <v>0</v>
      </c>
      <c r="BJ594" s="18" t="s">
        <v>84</v>
      </c>
      <c r="BK594" s="185">
        <f>ROUND(I594*H594,2)</f>
        <v>0</v>
      </c>
      <c r="BL594" s="18" t="s">
        <v>134</v>
      </c>
      <c r="BM594" s="184" t="s">
        <v>558</v>
      </c>
    </row>
    <row r="595" s="13" customFormat="1">
      <c r="A595" s="13"/>
      <c r="B595" s="186"/>
      <c r="C595" s="13"/>
      <c r="D595" s="187" t="s">
        <v>136</v>
      </c>
      <c r="E595" s="188" t="s">
        <v>1</v>
      </c>
      <c r="F595" s="189" t="s">
        <v>559</v>
      </c>
      <c r="G595" s="13"/>
      <c r="H595" s="188" t="s">
        <v>1</v>
      </c>
      <c r="I595" s="190"/>
      <c r="J595" s="13"/>
      <c r="K595" s="13"/>
      <c r="L595" s="186"/>
      <c r="M595" s="191"/>
      <c r="N595" s="192"/>
      <c r="O595" s="192"/>
      <c r="P595" s="192"/>
      <c r="Q595" s="192"/>
      <c r="R595" s="192"/>
      <c r="S595" s="192"/>
      <c r="T595" s="19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88" t="s">
        <v>136</v>
      </c>
      <c r="AU595" s="188" t="s">
        <v>86</v>
      </c>
      <c r="AV595" s="13" t="s">
        <v>84</v>
      </c>
      <c r="AW595" s="13" t="s">
        <v>32</v>
      </c>
      <c r="AX595" s="13" t="s">
        <v>76</v>
      </c>
      <c r="AY595" s="188" t="s">
        <v>128</v>
      </c>
    </row>
    <row r="596" s="14" customFormat="1">
      <c r="A596" s="14"/>
      <c r="B596" s="194"/>
      <c r="C596" s="14"/>
      <c r="D596" s="187" t="s">
        <v>136</v>
      </c>
      <c r="E596" s="195" t="s">
        <v>1</v>
      </c>
      <c r="F596" s="196" t="s">
        <v>169</v>
      </c>
      <c r="G596" s="14"/>
      <c r="H596" s="197">
        <v>7</v>
      </c>
      <c r="I596" s="198"/>
      <c r="J596" s="14"/>
      <c r="K596" s="14"/>
      <c r="L596" s="194"/>
      <c r="M596" s="199"/>
      <c r="N596" s="200"/>
      <c r="O596" s="200"/>
      <c r="P596" s="200"/>
      <c r="Q596" s="200"/>
      <c r="R596" s="200"/>
      <c r="S596" s="200"/>
      <c r="T596" s="201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195" t="s">
        <v>136</v>
      </c>
      <c r="AU596" s="195" t="s">
        <v>86</v>
      </c>
      <c r="AV596" s="14" t="s">
        <v>86</v>
      </c>
      <c r="AW596" s="14" t="s">
        <v>32</v>
      </c>
      <c r="AX596" s="14" t="s">
        <v>76</v>
      </c>
      <c r="AY596" s="195" t="s">
        <v>128</v>
      </c>
    </row>
    <row r="597" s="15" customFormat="1">
      <c r="A597" s="15"/>
      <c r="B597" s="202"/>
      <c r="C597" s="15"/>
      <c r="D597" s="187" t="s">
        <v>136</v>
      </c>
      <c r="E597" s="203" t="s">
        <v>1</v>
      </c>
      <c r="F597" s="204" t="s">
        <v>139</v>
      </c>
      <c r="G597" s="15"/>
      <c r="H597" s="205">
        <v>7</v>
      </c>
      <c r="I597" s="206"/>
      <c r="J597" s="15"/>
      <c r="K597" s="15"/>
      <c r="L597" s="202"/>
      <c r="M597" s="207"/>
      <c r="N597" s="208"/>
      <c r="O597" s="208"/>
      <c r="P597" s="208"/>
      <c r="Q597" s="208"/>
      <c r="R597" s="208"/>
      <c r="S597" s="208"/>
      <c r="T597" s="209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03" t="s">
        <v>136</v>
      </c>
      <c r="AU597" s="203" t="s">
        <v>86</v>
      </c>
      <c r="AV597" s="15" t="s">
        <v>134</v>
      </c>
      <c r="AW597" s="15" t="s">
        <v>32</v>
      </c>
      <c r="AX597" s="15" t="s">
        <v>84</v>
      </c>
      <c r="AY597" s="203" t="s">
        <v>128</v>
      </c>
    </row>
    <row r="598" s="2" customFormat="1" ht="24.15" customHeight="1">
      <c r="A598" s="37"/>
      <c r="B598" s="171"/>
      <c r="C598" s="172" t="s">
        <v>560</v>
      </c>
      <c r="D598" s="172" t="s">
        <v>130</v>
      </c>
      <c r="E598" s="173" t="s">
        <v>561</v>
      </c>
      <c r="F598" s="174" t="s">
        <v>562</v>
      </c>
      <c r="G598" s="175" t="s">
        <v>268</v>
      </c>
      <c r="H598" s="176">
        <v>0.40000000000000002</v>
      </c>
      <c r="I598" s="177"/>
      <c r="J598" s="178">
        <f>ROUND(I598*H598,2)</f>
        <v>0</v>
      </c>
      <c r="K598" s="179"/>
      <c r="L598" s="38"/>
      <c r="M598" s="180" t="s">
        <v>1</v>
      </c>
      <c r="N598" s="181" t="s">
        <v>41</v>
      </c>
      <c r="O598" s="76"/>
      <c r="P598" s="182">
        <f>O598*H598</f>
        <v>0</v>
      </c>
      <c r="Q598" s="182">
        <v>8.0000000000000007E-05</v>
      </c>
      <c r="R598" s="182">
        <f>Q598*H598</f>
        <v>3.2000000000000005E-05</v>
      </c>
      <c r="S598" s="182">
        <v>0</v>
      </c>
      <c r="T598" s="183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84" t="s">
        <v>134</v>
      </c>
      <c r="AT598" s="184" t="s">
        <v>130</v>
      </c>
      <c r="AU598" s="184" t="s">
        <v>86</v>
      </c>
      <c r="AY598" s="18" t="s">
        <v>128</v>
      </c>
      <c r="BE598" s="185">
        <f>IF(N598="základní",J598,0)</f>
        <v>0</v>
      </c>
      <c r="BF598" s="185">
        <f>IF(N598="snížená",J598,0)</f>
        <v>0</v>
      </c>
      <c r="BG598" s="185">
        <f>IF(N598="zákl. přenesená",J598,0)</f>
        <v>0</v>
      </c>
      <c r="BH598" s="185">
        <f>IF(N598="sníž. přenesená",J598,0)</f>
        <v>0</v>
      </c>
      <c r="BI598" s="185">
        <f>IF(N598="nulová",J598,0)</f>
        <v>0</v>
      </c>
      <c r="BJ598" s="18" t="s">
        <v>84</v>
      </c>
      <c r="BK598" s="185">
        <f>ROUND(I598*H598,2)</f>
        <v>0</v>
      </c>
      <c r="BL598" s="18" t="s">
        <v>134</v>
      </c>
      <c r="BM598" s="184" t="s">
        <v>563</v>
      </c>
    </row>
    <row r="599" s="13" customFormat="1">
      <c r="A599" s="13"/>
      <c r="B599" s="186"/>
      <c r="C599" s="13"/>
      <c r="D599" s="187" t="s">
        <v>136</v>
      </c>
      <c r="E599" s="188" t="s">
        <v>1</v>
      </c>
      <c r="F599" s="189" t="s">
        <v>476</v>
      </c>
      <c r="G599" s="13"/>
      <c r="H599" s="188" t="s">
        <v>1</v>
      </c>
      <c r="I599" s="190"/>
      <c r="J599" s="13"/>
      <c r="K599" s="13"/>
      <c r="L599" s="186"/>
      <c r="M599" s="191"/>
      <c r="N599" s="192"/>
      <c r="O599" s="192"/>
      <c r="P599" s="192"/>
      <c r="Q599" s="192"/>
      <c r="R599" s="192"/>
      <c r="S599" s="192"/>
      <c r="T599" s="19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88" t="s">
        <v>136</v>
      </c>
      <c r="AU599" s="188" t="s">
        <v>86</v>
      </c>
      <c r="AV599" s="13" t="s">
        <v>84</v>
      </c>
      <c r="AW599" s="13" t="s">
        <v>32</v>
      </c>
      <c r="AX599" s="13" t="s">
        <v>76</v>
      </c>
      <c r="AY599" s="188" t="s">
        <v>128</v>
      </c>
    </row>
    <row r="600" s="14" customFormat="1">
      <c r="A600" s="14"/>
      <c r="B600" s="194"/>
      <c r="C600" s="14"/>
      <c r="D600" s="187" t="s">
        <v>136</v>
      </c>
      <c r="E600" s="195" t="s">
        <v>1</v>
      </c>
      <c r="F600" s="196" t="s">
        <v>564</v>
      </c>
      <c r="G600" s="14"/>
      <c r="H600" s="197">
        <v>0.40000000000000002</v>
      </c>
      <c r="I600" s="198"/>
      <c r="J600" s="14"/>
      <c r="K600" s="14"/>
      <c r="L600" s="194"/>
      <c r="M600" s="199"/>
      <c r="N600" s="200"/>
      <c r="O600" s="200"/>
      <c r="P600" s="200"/>
      <c r="Q600" s="200"/>
      <c r="R600" s="200"/>
      <c r="S600" s="200"/>
      <c r="T600" s="201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195" t="s">
        <v>136</v>
      </c>
      <c r="AU600" s="195" t="s">
        <v>86</v>
      </c>
      <c r="AV600" s="14" t="s">
        <v>86</v>
      </c>
      <c r="AW600" s="14" t="s">
        <v>32</v>
      </c>
      <c r="AX600" s="14" t="s">
        <v>76</v>
      </c>
      <c r="AY600" s="195" t="s">
        <v>128</v>
      </c>
    </row>
    <row r="601" s="15" customFormat="1">
      <c r="A601" s="15"/>
      <c r="B601" s="202"/>
      <c r="C601" s="15"/>
      <c r="D601" s="187" t="s">
        <v>136</v>
      </c>
      <c r="E601" s="203" t="s">
        <v>1</v>
      </c>
      <c r="F601" s="204" t="s">
        <v>139</v>
      </c>
      <c r="G601" s="15"/>
      <c r="H601" s="205">
        <v>0.40000000000000002</v>
      </c>
      <c r="I601" s="206"/>
      <c r="J601" s="15"/>
      <c r="K601" s="15"/>
      <c r="L601" s="202"/>
      <c r="M601" s="207"/>
      <c r="N601" s="208"/>
      <c r="O601" s="208"/>
      <c r="P601" s="208"/>
      <c r="Q601" s="208"/>
      <c r="R601" s="208"/>
      <c r="S601" s="208"/>
      <c r="T601" s="209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03" t="s">
        <v>136</v>
      </c>
      <c r="AU601" s="203" t="s">
        <v>86</v>
      </c>
      <c r="AV601" s="15" t="s">
        <v>134</v>
      </c>
      <c r="AW601" s="15" t="s">
        <v>32</v>
      </c>
      <c r="AX601" s="15" t="s">
        <v>84</v>
      </c>
      <c r="AY601" s="203" t="s">
        <v>128</v>
      </c>
    </row>
    <row r="602" s="2" customFormat="1" ht="24.15" customHeight="1">
      <c r="A602" s="37"/>
      <c r="B602" s="171"/>
      <c r="C602" s="172" t="s">
        <v>565</v>
      </c>
      <c r="D602" s="172" t="s">
        <v>130</v>
      </c>
      <c r="E602" s="173" t="s">
        <v>566</v>
      </c>
      <c r="F602" s="174" t="s">
        <v>567</v>
      </c>
      <c r="G602" s="175" t="s">
        <v>268</v>
      </c>
      <c r="H602" s="176">
        <v>1.8300000000000001</v>
      </c>
      <c r="I602" s="177"/>
      <c r="J602" s="178">
        <f>ROUND(I602*H602,2)</f>
        <v>0</v>
      </c>
      <c r="K602" s="179"/>
      <c r="L602" s="38"/>
      <c r="M602" s="180" t="s">
        <v>1</v>
      </c>
      <c r="N602" s="181" t="s">
        <v>41</v>
      </c>
      <c r="O602" s="76"/>
      <c r="P602" s="182">
        <f>O602*H602</f>
        <v>0</v>
      </c>
      <c r="Q602" s="182">
        <v>0</v>
      </c>
      <c r="R602" s="182">
        <f>Q602*H602</f>
        <v>0</v>
      </c>
      <c r="S602" s="182">
        <v>0</v>
      </c>
      <c r="T602" s="183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184" t="s">
        <v>134</v>
      </c>
      <c r="AT602" s="184" t="s">
        <v>130</v>
      </c>
      <c r="AU602" s="184" t="s">
        <v>86</v>
      </c>
      <c r="AY602" s="18" t="s">
        <v>128</v>
      </c>
      <c r="BE602" s="185">
        <f>IF(N602="základní",J602,0)</f>
        <v>0</v>
      </c>
      <c r="BF602" s="185">
        <f>IF(N602="snížená",J602,0)</f>
        <v>0</v>
      </c>
      <c r="BG602" s="185">
        <f>IF(N602="zákl. přenesená",J602,0)</f>
        <v>0</v>
      </c>
      <c r="BH602" s="185">
        <f>IF(N602="sníž. přenesená",J602,0)</f>
        <v>0</v>
      </c>
      <c r="BI602" s="185">
        <f>IF(N602="nulová",J602,0)</f>
        <v>0</v>
      </c>
      <c r="BJ602" s="18" t="s">
        <v>84</v>
      </c>
      <c r="BK602" s="185">
        <f>ROUND(I602*H602,2)</f>
        <v>0</v>
      </c>
      <c r="BL602" s="18" t="s">
        <v>134</v>
      </c>
      <c r="BM602" s="184" t="s">
        <v>568</v>
      </c>
    </row>
    <row r="603" s="13" customFormat="1">
      <c r="A603" s="13"/>
      <c r="B603" s="186"/>
      <c r="C603" s="13"/>
      <c r="D603" s="187" t="s">
        <v>136</v>
      </c>
      <c r="E603" s="188" t="s">
        <v>1</v>
      </c>
      <c r="F603" s="189" t="s">
        <v>137</v>
      </c>
      <c r="G603" s="13"/>
      <c r="H603" s="188" t="s">
        <v>1</v>
      </c>
      <c r="I603" s="190"/>
      <c r="J603" s="13"/>
      <c r="K603" s="13"/>
      <c r="L603" s="186"/>
      <c r="M603" s="191"/>
      <c r="N603" s="192"/>
      <c r="O603" s="192"/>
      <c r="P603" s="192"/>
      <c r="Q603" s="192"/>
      <c r="R603" s="192"/>
      <c r="S603" s="192"/>
      <c r="T603" s="19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188" t="s">
        <v>136</v>
      </c>
      <c r="AU603" s="188" t="s">
        <v>86</v>
      </c>
      <c r="AV603" s="13" t="s">
        <v>84</v>
      </c>
      <c r="AW603" s="13" t="s">
        <v>32</v>
      </c>
      <c r="AX603" s="13" t="s">
        <v>76</v>
      </c>
      <c r="AY603" s="188" t="s">
        <v>128</v>
      </c>
    </row>
    <row r="604" s="14" customFormat="1">
      <c r="A604" s="14"/>
      <c r="B604" s="194"/>
      <c r="C604" s="14"/>
      <c r="D604" s="187" t="s">
        <v>136</v>
      </c>
      <c r="E604" s="195" t="s">
        <v>1</v>
      </c>
      <c r="F604" s="196" t="s">
        <v>462</v>
      </c>
      <c r="G604" s="14"/>
      <c r="H604" s="197">
        <v>1.8300000000000001</v>
      </c>
      <c r="I604" s="198"/>
      <c r="J604" s="14"/>
      <c r="K604" s="14"/>
      <c r="L604" s="194"/>
      <c r="M604" s="199"/>
      <c r="N604" s="200"/>
      <c r="O604" s="200"/>
      <c r="P604" s="200"/>
      <c r="Q604" s="200"/>
      <c r="R604" s="200"/>
      <c r="S604" s="200"/>
      <c r="T604" s="201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195" t="s">
        <v>136</v>
      </c>
      <c r="AU604" s="195" t="s">
        <v>86</v>
      </c>
      <c r="AV604" s="14" t="s">
        <v>86</v>
      </c>
      <c r="AW604" s="14" t="s">
        <v>32</v>
      </c>
      <c r="AX604" s="14" t="s">
        <v>76</v>
      </c>
      <c r="AY604" s="195" t="s">
        <v>128</v>
      </c>
    </row>
    <row r="605" s="15" customFormat="1">
      <c r="A605" s="15"/>
      <c r="B605" s="202"/>
      <c r="C605" s="15"/>
      <c r="D605" s="187" t="s">
        <v>136</v>
      </c>
      <c r="E605" s="203" t="s">
        <v>1</v>
      </c>
      <c r="F605" s="204" t="s">
        <v>139</v>
      </c>
      <c r="G605" s="15"/>
      <c r="H605" s="205">
        <v>1.8300000000000001</v>
      </c>
      <c r="I605" s="206"/>
      <c r="J605" s="15"/>
      <c r="K605" s="15"/>
      <c r="L605" s="202"/>
      <c r="M605" s="207"/>
      <c r="N605" s="208"/>
      <c r="O605" s="208"/>
      <c r="P605" s="208"/>
      <c r="Q605" s="208"/>
      <c r="R605" s="208"/>
      <c r="S605" s="208"/>
      <c r="T605" s="209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03" t="s">
        <v>136</v>
      </c>
      <c r="AU605" s="203" t="s">
        <v>86</v>
      </c>
      <c r="AV605" s="15" t="s">
        <v>134</v>
      </c>
      <c r="AW605" s="15" t="s">
        <v>32</v>
      </c>
      <c r="AX605" s="15" t="s">
        <v>84</v>
      </c>
      <c r="AY605" s="203" t="s">
        <v>128</v>
      </c>
    </row>
    <row r="606" s="2" customFormat="1" ht="24.15" customHeight="1">
      <c r="A606" s="37"/>
      <c r="B606" s="171"/>
      <c r="C606" s="172" t="s">
        <v>569</v>
      </c>
      <c r="D606" s="172" t="s">
        <v>130</v>
      </c>
      <c r="E606" s="173" t="s">
        <v>570</v>
      </c>
      <c r="F606" s="174" t="s">
        <v>571</v>
      </c>
      <c r="G606" s="175" t="s">
        <v>133</v>
      </c>
      <c r="H606" s="176">
        <v>292</v>
      </c>
      <c r="I606" s="177"/>
      <c r="J606" s="178">
        <f>ROUND(I606*H606,2)</f>
        <v>0</v>
      </c>
      <c r="K606" s="179"/>
      <c r="L606" s="38"/>
      <c r="M606" s="180" t="s">
        <v>1</v>
      </c>
      <c r="N606" s="181" t="s">
        <v>41</v>
      </c>
      <c r="O606" s="76"/>
      <c r="P606" s="182">
        <f>O606*H606</f>
        <v>0</v>
      </c>
      <c r="Q606" s="182">
        <v>0.060429999999999998</v>
      </c>
      <c r="R606" s="182">
        <f>Q606*H606</f>
        <v>17.64556</v>
      </c>
      <c r="S606" s="182">
        <v>0</v>
      </c>
      <c r="T606" s="183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184" t="s">
        <v>134</v>
      </c>
      <c r="AT606" s="184" t="s">
        <v>130</v>
      </c>
      <c r="AU606" s="184" t="s">
        <v>86</v>
      </c>
      <c r="AY606" s="18" t="s">
        <v>128</v>
      </c>
      <c r="BE606" s="185">
        <f>IF(N606="základní",J606,0)</f>
        <v>0</v>
      </c>
      <c r="BF606" s="185">
        <f>IF(N606="snížená",J606,0)</f>
        <v>0</v>
      </c>
      <c r="BG606" s="185">
        <f>IF(N606="zákl. přenesená",J606,0)</f>
        <v>0</v>
      </c>
      <c r="BH606" s="185">
        <f>IF(N606="sníž. přenesená",J606,0)</f>
        <v>0</v>
      </c>
      <c r="BI606" s="185">
        <f>IF(N606="nulová",J606,0)</f>
        <v>0</v>
      </c>
      <c r="BJ606" s="18" t="s">
        <v>84</v>
      </c>
      <c r="BK606" s="185">
        <f>ROUND(I606*H606,2)</f>
        <v>0</v>
      </c>
      <c r="BL606" s="18" t="s">
        <v>134</v>
      </c>
      <c r="BM606" s="184" t="s">
        <v>572</v>
      </c>
    </row>
    <row r="607" s="13" customFormat="1">
      <c r="A607" s="13"/>
      <c r="B607" s="186"/>
      <c r="C607" s="13"/>
      <c r="D607" s="187" t="s">
        <v>136</v>
      </c>
      <c r="E607" s="188" t="s">
        <v>1</v>
      </c>
      <c r="F607" s="189" t="s">
        <v>137</v>
      </c>
      <c r="G607" s="13"/>
      <c r="H607" s="188" t="s">
        <v>1</v>
      </c>
      <c r="I607" s="190"/>
      <c r="J607" s="13"/>
      <c r="K607" s="13"/>
      <c r="L607" s="186"/>
      <c r="M607" s="191"/>
      <c r="N607" s="192"/>
      <c r="O607" s="192"/>
      <c r="P607" s="192"/>
      <c r="Q607" s="192"/>
      <c r="R607" s="192"/>
      <c r="S607" s="192"/>
      <c r="T607" s="19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188" t="s">
        <v>136</v>
      </c>
      <c r="AU607" s="188" t="s">
        <v>86</v>
      </c>
      <c r="AV607" s="13" t="s">
        <v>84</v>
      </c>
      <c r="AW607" s="13" t="s">
        <v>32</v>
      </c>
      <c r="AX607" s="13" t="s">
        <v>76</v>
      </c>
      <c r="AY607" s="188" t="s">
        <v>128</v>
      </c>
    </row>
    <row r="608" s="14" customFormat="1">
      <c r="A608" s="14"/>
      <c r="B608" s="194"/>
      <c r="C608" s="14"/>
      <c r="D608" s="187" t="s">
        <v>136</v>
      </c>
      <c r="E608" s="195" t="s">
        <v>1</v>
      </c>
      <c r="F608" s="196" t="s">
        <v>573</v>
      </c>
      <c r="G608" s="14"/>
      <c r="H608" s="197">
        <v>292</v>
      </c>
      <c r="I608" s="198"/>
      <c r="J608" s="14"/>
      <c r="K608" s="14"/>
      <c r="L608" s="194"/>
      <c r="M608" s="199"/>
      <c r="N608" s="200"/>
      <c r="O608" s="200"/>
      <c r="P608" s="200"/>
      <c r="Q608" s="200"/>
      <c r="R608" s="200"/>
      <c r="S608" s="200"/>
      <c r="T608" s="201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195" t="s">
        <v>136</v>
      </c>
      <c r="AU608" s="195" t="s">
        <v>86</v>
      </c>
      <c r="AV608" s="14" t="s">
        <v>86</v>
      </c>
      <c r="AW608" s="14" t="s">
        <v>32</v>
      </c>
      <c r="AX608" s="14" t="s">
        <v>76</v>
      </c>
      <c r="AY608" s="195" t="s">
        <v>128</v>
      </c>
    </row>
    <row r="609" s="15" customFormat="1">
      <c r="A609" s="15"/>
      <c r="B609" s="202"/>
      <c r="C609" s="15"/>
      <c r="D609" s="187" t="s">
        <v>136</v>
      </c>
      <c r="E609" s="203" t="s">
        <v>1</v>
      </c>
      <c r="F609" s="204" t="s">
        <v>139</v>
      </c>
      <c r="G609" s="15"/>
      <c r="H609" s="205">
        <v>292</v>
      </c>
      <c r="I609" s="206"/>
      <c r="J609" s="15"/>
      <c r="K609" s="15"/>
      <c r="L609" s="202"/>
      <c r="M609" s="207"/>
      <c r="N609" s="208"/>
      <c r="O609" s="208"/>
      <c r="P609" s="208"/>
      <c r="Q609" s="208"/>
      <c r="R609" s="208"/>
      <c r="S609" s="208"/>
      <c r="T609" s="209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03" t="s">
        <v>136</v>
      </c>
      <c r="AU609" s="203" t="s">
        <v>86</v>
      </c>
      <c r="AV609" s="15" t="s">
        <v>134</v>
      </c>
      <c r="AW609" s="15" t="s">
        <v>32</v>
      </c>
      <c r="AX609" s="15" t="s">
        <v>84</v>
      </c>
      <c r="AY609" s="203" t="s">
        <v>128</v>
      </c>
    </row>
    <row r="610" s="2" customFormat="1" ht="24.15" customHeight="1">
      <c r="A610" s="37"/>
      <c r="B610" s="171"/>
      <c r="C610" s="172" t="s">
        <v>574</v>
      </c>
      <c r="D610" s="172" t="s">
        <v>130</v>
      </c>
      <c r="E610" s="173" t="s">
        <v>575</v>
      </c>
      <c r="F610" s="174" t="s">
        <v>576</v>
      </c>
      <c r="G610" s="175" t="s">
        <v>133</v>
      </c>
      <c r="H610" s="176">
        <v>292</v>
      </c>
      <c r="I610" s="177"/>
      <c r="J610" s="178">
        <f>ROUND(I610*H610,2)</f>
        <v>0</v>
      </c>
      <c r="K610" s="179"/>
      <c r="L610" s="38"/>
      <c r="M610" s="180" t="s">
        <v>1</v>
      </c>
      <c r="N610" s="181" t="s">
        <v>41</v>
      </c>
      <c r="O610" s="76"/>
      <c r="P610" s="182">
        <f>O610*H610</f>
        <v>0</v>
      </c>
      <c r="Q610" s="182">
        <v>0.0020999999999999999</v>
      </c>
      <c r="R610" s="182">
        <f>Q610*H610</f>
        <v>0.61319999999999997</v>
      </c>
      <c r="S610" s="182">
        <v>0</v>
      </c>
      <c r="T610" s="183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184" t="s">
        <v>134</v>
      </c>
      <c r="AT610" s="184" t="s">
        <v>130</v>
      </c>
      <c r="AU610" s="184" t="s">
        <v>86</v>
      </c>
      <c r="AY610" s="18" t="s">
        <v>128</v>
      </c>
      <c r="BE610" s="185">
        <f>IF(N610="základní",J610,0)</f>
        <v>0</v>
      </c>
      <c r="BF610" s="185">
        <f>IF(N610="snížená",J610,0)</f>
        <v>0</v>
      </c>
      <c r="BG610" s="185">
        <f>IF(N610="zákl. přenesená",J610,0)</f>
        <v>0</v>
      </c>
      <c r="BH610" s="185">
        <f>IF(N610="sníž. přenesená",J610,0)</f>
        <v>0</v>
      </c>
      <c r="BI610" s="185">
        <f>IF(N610="nulová",J610,0)</f>
        <v>0</v>
      </c>
      <c r="BJ610" s="18" t="s">
        <v>84</v>
      </c>
      <c r="BK610" s="185">
        <f>ROUND(I610*H610,2)</f>
        <v>0</v>
      </c>
      <c r="BL610" s="18" t="s">
        <v>134</v>
      </c>
      <c r="BM610" s="184" t="s">
        <v>577</v>
      </c>
    </row>
    <row r="611" s="13" customFormat="1">
      <c r="A611" s="13"/>
      <c r="B611" s="186"/>
      <c r="C611" s="13"/>
      <c r="D611" s="187" t="s">
        <v>136</v>
      </c>
      <c r="E611" s="188" t="s">
        <v>1</v>
      </c>
      <c r="F611" s="189" t="s">
        <v>137</v>
      </c>
      <c r="G611" s="13"/>
      <c r="H611" s="188" t="s">
        <v>1</v>
      </c>
      <c r="I611" s="190"/>
      <c r="J611" s="13"/>
      <c r="K611" s="13"/>
      <c r="L611" s="186"/>
      <c r="M611" s="191"/>
      <c r="N611" s="192"/>
      <c r="O611" s="192"/>
      <c r="P611" s="192"/>
      <c r="Q611" s="192"/>
      <c r="R611" s="192"/>
      <c r="S611" s="192"/>
      <c r="T611" s="19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88" t="s">
        <v>136</v>
      </c>
      <c r="AU611" s="188" t="s">
        <v>86</v>
      </c>
      <c r="AV611" s="13" t="s">
        <v>84</v>
      </c>
      <c r="AW611" s="13" t="s">
        <v>32</v>
      </c>
      <c r="AX611" s="13" t="s">
        <v>76</v>
      </c>
      <c r="AY611" s="188" t="s">
        <v>128</v>
      </c>
    </row>
    <row r="612" s="14" customFormat="1">
      <c r="A612" s="14"/>
      <c r="B612" s="194"/>
      <c r="C612" s="14"/>
      <c r="D612" s="187" t="s">
        <v>136</v>
      </c>
      <c r="E612" s="195" t="s">
        <v>1</v>
      </c>
      <c r="F612" s="196" t="s">
        <v>573</v>
      </c>
      <c r="G612" s="14"/>
      <c r="H612" s="197">
        <v>292</v>
      </c>
      <c r="I612" s="198"/>
      <c r="J612" s="14"/>
      <c r="K612" s="14"/>
      <c r="L612" s="194"/>
      <c r="M612" s="199"/>
      <c r="N612" s="200"/>
      <c r="O612" s="200"/>
      <c r="P612" s="200"/>
      <c r="Q612" s="200"/>
      <c r="R612" s="200"/>
      <c r="S612" s="200"/>
      <c r="T612" s="20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195" t="s">
        <v>136</v>
      </c>
      <c r="AU612" s="195" t="s">
        <v>86</v>
      </c>
      <c r="AV612" s="14" t="s">
        <v>86</v>
      </c>
      <c r="AW612" s="14" t="s">
        <v>32</v>
      </c>
      <c r="AX612" s="14" t="s">
        <v>76</v>
      </c>
      <c r="AY612" s="195" t="s">
        <v>128</v>
      </c>
    </row>
    <row r="613" s="15" customFormat="1">
      <c r="A613" s="15"/>
      <c r="B613" s="202"/>
      <c r="C613" s="15"/>
      <c r="D613" s="187" t="s">
        <v>136</v>
      </c>
      <c r="E613" s="203" t="s">
        <v>1</v>
      </c>
      <c r="F613" s="204" t="s">
        <v>139</v>
      </c>
      <c r="G613" s="15"/>
      <c r="H613" s="205">
        <v>292</v>
      </c>
      <c r="I613" s="206"/>
      <c r="J613" s="15"/>
      <c r="K613" s="15"/>
      <c r="L613" s="202"/>
      <c r="M613" s="207"/>
      <c r="N613" s="208"/>
      <c r="O613" s="208"/>
      <c r="P613" s="208"/>
      <c r="Q613" s="208"/>
      <c r="R613" s="208"/>
      <c r="S613" s="208"/>
      <c r="T613" s="209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03" t="s">
        <v>136</v>
      </c>
      <c r="AU613" s="203" t="s">
        <v>86</v>
      </c>
      <c r="AV613" s="15" t="s">
        <v>134</v>
      </c>
      <c r="AW613" s="15" t="s">
        <v>32</v>
      </c>
      <c r="AX613" s="15" t="s">
        <v>84</v>
      </c>
      <c r="AY613" s="203" t="s">
        <v>128</v>
      </c>
    </row>
    <row r="614" s="12" customFormat="1" ht="22.8" customHeight="1">
      <c r="A614" s="12"/>
      <c r="B614" s="158"/>
      <c r="C614" s="12"/>
      <c r="D614" s="159" t="s">
        <v>75</v>
      </c>
      <c r="E614" s="169" t="s">
        <v>578</v>
      </c>
      <c r="F614" s="169" t="s">
        <v>579</v>
      </c>
      <c r="G614" s="12"/>
      <c r="H614" s="12"/>
      <c r="I614" s="161"/>
      <c r="J614" s="170">
        <f>BK614</f>
        <v>0</v>
      </c>
      <c r="K614" s="12"/>
      <c r="L614" s="158"/>
      <c r="M614" s="163"/>
      <c r="N614" s="164"/>
      <c r="O614" s="164"/>
      <c r="P614" s="165">
        <f>SUM(P615:P625)</f>
        <v>0</v>
      </c>
      <c r="Q614" s="164"/>
      <c r="R614" s="165">
        <f>SUM(R615:R625)</f>
        <v>0</v>
      </c>
      <c r="S614" s="164"/>
      <c r="T614" s="166">
        <f>SUM(T615:T625)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159" t="s">
        <v>84</v>
      </c>
      <c r="AT614" s="167" t="s">
        <v>75</v>
      </c>
      <c r="AU614" s="167" t="s">
        <v>84</v>
      </c>
      <c r="AY614" s="159" t="s">
        <v>128</v>
      </c>
      <c r="BK614" s="168">
        <f>SUM(BK615:BK625)</f>
        <v>0</v>
      </c>
    </row>
    <row r="615" s="2" customFormat="1" ht="24.15" customHeight="1">
      <c r="A615" s="37"/>
      <c r="B615" s="171"/>
      <c r="C615" s="172" t="s">
        <v>580</v>
      </c>
      <c r="D615" s="172" t="s">
        <v>130</v>
      </c>
      <c r="E615" s="173" t="s">
        <v>581</v>
      </c>
      <c r="F615" s="174" t="s">
        <v>582</v>
      </c>
      <c r="G615" s="175" t="s">
        <v>172</v>
      </c>
      <c r="H615" s="176">
        <v>13.196</v>
      </c>
      <c r="I615" s="177"/>
      <c r="J615" s="178">
        <f>ROUND(I615*H615,2)</f>
        <v>0</v>
      </c>
      <c r="K615" s="179"/>
      <c r="L615" s="38"/>
      <c r="M615" s="180" t="s">
        <v>1</v>
      </c>
      <c r="N615" s="181" t="s">
        <v>41</v>
      </c>
      <c r="O615" s="76"/>
      <c r="P615" s="182">
        <f>O615*H615</f>
        <v>0</v>
      </c>
      <c r="Q615" s="182">
        <v>0</v>
      </c>
      <c r="R615" s="182">
        <f>Q615*H615</f>
        <v>0</v>
      </c>
      <c r="S615" s="182">
        <v>0</v>
      </c>
      <c r="T615" s="183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184" t="s">
        <v>134</v>
      </c>
      <c r="AT615" s="184" t="s">
        <v>130</v>
      </c>
      <c r="AU615" s="184" t="s">
        <v>86</v>
      </c>
      <c r="AY615" s="18" t="s">
        <v>128</v>
      </c>
      <c r="BE615" s="185">
        <f>IF(N615="základní",J615,0)</f>
        <v>0</v>
      </c>
      <c r="BF615" s="185">
        <f>IF(N615="snížená",J615,0)</f>
        <v>0</v>
      </c>
      <c r="BG615" s="185">
        <f>IF(N615="zákl. přenesená",J615,0)</f>
        <v>0</v>
      </c>
      <c r="BH615" s="185">
        <f>IF(N615="sníž. přenesená",J615,0)</f>
        <v>0</v>
      </c>
      <c r="BI615" s="185">
        <f>IF(N615="nulová",J615,0)</f>
        <v>0</v>
      </c>
      <c r="BJ615" s="18" t="s">
        <v>84</v>
      </c>
      <c r="BK615" s="185">
        <f>ROUND(I615*H615,2)</f>
        <v>0</v>
      </c>
      <c r="BL615" s="18" t="s">
        <v>134</v>
      </c>
      <c r="BM615" s="184" t="s">
        <v>583</v>
      </c>
    </row>
    <row r="616" s="2" customFormat="1" ht="33" customHeight="1">
      <c r="A616" s="37"/>
      <c r="B616" s="171"/>
      <c r="C616" s="172" t="s">
        <v>584</v>
      </c>
      <c r="D616" s="172" t="s">
        <v>130</v>
      </c>
      <c r="E616" s="173" t="s">
        <v>585</v>
      </c>
      <c r="F616" s="174" t="s">
        <v>586</v>
      </c>
      <c r="G616" s="175" t="s">
        <v>172</v>
      </c>
      <c r="H616" s="176">
        <v>131.96000000000001</v>
      </c>
      <c r="I616" s="177"/>
      <c r="J616" s="178">
        <f>ROUND(I616*H616,2)</f>
        <v>0</v>
      </c>
      <c r="K616" s="179"/>
      <c r="L616" s="38"/>
      <c r="M616" s="180" t="s">
        <v>1</v>
      </c>
      <c r="N616" s="181" t="s">
        <v>41</v>
      </c>
      <c r="O616" s="76"/>
      <c r="P616" s="182">
        <f>O616*H616</f>
        <v>0</v>
      </c>
      <c r="Q616" s="182">
        <v>0</v>
      </c>
      <c r="R616" s="182">
        <f>Q616*H616</f>
        <v>0</v>
      </c>
      <c r="S616" s="182">
        <v>0</v>
      </c>
      <c r="T616" s="183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184" t="s">
        <v>134</v>
      </c>
      <c r="AT616" s="184" t="s">
        <v>130</v>
      </c>
      <c r="AU616" s="184" t="s">
        <v>86</v>
      </c>
      <c r="AY616" s="18" t="s">
        <v>128</v>
      </c>
      <c r="BE616" s="185">
        <f>IF(N616="základní",J616,0)</f>
        <v>0</v>
      </c>
      <c r="BF616" s="185">
        <f>IF(N616="snížená",J616,0)</f>
        <v>0</v>
      </c>
      <c r="BG616" s="185">
        <f>IF(N616="zákl. přenesená",J616,0)</f>
        <v>0</v>
      </c>
      <c r="BH616" s="185">
        <f>IF(N616="sníž. přenesená",J616,0)</f>
        <v>0</v>
      </c>
      <c r="BI616" s="185">
        <f>IF(N616="nulová",J616,0)</f>
        <v>0</v>
      </c>
      <c r="BJ616" s="18" t="s">
        <v>84</v>
      </c>
      <c r="BK616" s="185">
        <f>ROUND(I616*H616,2)</f>
        <v>0</v>
      </c>
      <c r="BL616" s="18" t="s">
        <v>134</v>
      </c>
      <c r="BM616" s="184" t="s">
        <v>587</v>
      </c>
    </row>
    <row r="617" s="13" customFormat="1">
      <c r="A617" s="13"/>
      <c r="B617" s="186"/>
      <c r="C617" s="13"/>
      <c r="D617" s="187" t="s">
        <v>136</v>
      </c>
      <c r="E617" s="188" t="s">
        <v>1</v>
      </c>
      <c r="F617" s="189" t="s">
        <v>153</v>
      </c>
      <c r="G617" s="13"/>
      <c r="H617" s="188" t="s">
        <v>1</v>
      </c>
      <c r="I617" s="190"/>
      <c r="J617" s="13"/>
      <c r="K617" s="13"/>
      <c r="L617" s="186"/>
      <c r="M617" s="191"/>
      <c r="N617" s="192"/>
      <c r="O617" s="192"/>
      <c r="P617" s="192"/>
      <c r="Q617" s="192"/>
      <c r="R617" s="192"/>
      <c r="S617" s="192"/>
      <c r="T617" s="19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188" t="s">
        <v>136</v>
      </c>
      <c r="AU617" s="188" t="s">
        <v>86</v>
      </c>
      <c r="AV617" s="13" t="s">
        <v>84</v>
      </c>
      <c r="AW617" s="13" t="s">
        <v>32</v>
      </c>
      <c r="AX617" s="13" t="s">
        <v>76</v>
      </c>
      <c r="AY617" s="188" t="s">
        <v>128</v>
      </c>
    </row>
    <row r="618" s="14" customFormat="1">
      <c r="A618" s="14"/>
      <c r="B618" s="194"/>
      <c r="C618" s="14"/>
      <c r="D618" s="187" t="s">
        <v>136</v>
      </c>
      <c r="E618" s="195" t="s">
        <v>1</v>
      </c>
      <c r="F618" s="196" t="s">
        <v>588</v>
      </c>
      <c r="G618" s="14"/>
      <c r="H618" s="197">
        <v>131.96000000000001</v>
      </c>
      <c r="I618" s="198"/>
      <c r="J618" s="14"/>
      <c r="K618" s="14"/>
      <c r="L618" s="194"/>
      <c r="M618" s="199"/>
      <c r="N618" s="200"/>
      <c r="O618" s="200"/>
      <c r="P618" s="200"/>
      <c r="Q618" s="200"/>
      <c r="R618" s="200"/>
      <c r="S618" s="200"/>
      <c r="T618" s="201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195" t="s">
        <v>136</v>
      </c>
      <c r="AU618" s="195" t="s">
        <v>86</v>
      </c>
      <c r="AV618" s="14" t="s">
        <v>86</v>
      </c>
      <c r="AW618" s="14" t="s">
        <v>32</v>
      </c>
      <c r="AX618" s="14" t="s">
        <v>76</v>
      </c>
      <c r="AY618" s="195" t="s">
        <v>128</v>
      </c>
    </row>
    <row r="619" s="15" customFormat="1">
      <c r="A619" s="15"/>
      <c r="B619" s="202"/>
      <c r="C619" s="15"/>
      <c r="D619" s="187" t="s">
        <v>136</v>
      </c>
      <c r="E619" s="203" t="s">
        <v>1</v>
      </c>
      <c r="F619" s="204" t="s">
        <v>139</v>
      </c>
      <c r="G619" s="15"/>
      <c r="H619" s="205">
        <v>131.96000000000001</v>
      </c>
      <c r="I619" s="206"/>
      <c r="J619" s="15"/>
      <c r="K619" s="15"/>
      <c r="L619" s="202"/>
      <c r="M619" s="207"/>
      <c r="N619" s="208"/>
      <c r="O619" s="208"/>
      <c r="P619" s="208"/>
      <c r="Q619" s="208"/>
      <c r="R619" s="208"/>
      <c r="S619" s="208"/>
      <c r="T619" s="209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03" t="s">
        <v>136</v>
      </c>
      <c r="AU619" s="203" t="s">
        <v>86</v>
      </c>
      <c r="AV619" s="15" t="s">
        <v>134</v>
      </c>
      <c r="AW619" s="15" t="s">
        <v>32</v>
      </c>
      <c r="AX619" s="15" t="s">
        <v>84</v>
      </c>
      <c r="AY619" s="203" t="s">
        <v>128</v>
      </c>
    </row>
    <row r="620" s="2" customFormat="1" ht="33" customHeight="1">
      <c r="A620" s="37"/>
      <c r="B620" s="171"/>
      <c r="C620" s="172" t="s">
        <v>218</v>
      </c>
      <c r="D620" s="172" t="s">
        <v>130</v>
      </c>
      <c r="E620" s="173" t="s">
        <v>589</v>
      </c>
      <c r="F620" s="174" t="s">
        <v>590</v>
      </c>
      <c r="G620" s="175" t="s">
        <v>172</v>
      </c>
      <c r="H620" s="176">
        <v>13.196</v>
      </c>
      <c r="I620" s="177"/>
      <c r="J620" s="178">
        <f>ROUND(I620*H620,2)</f>
        <v>0</v>
      </c>
      <c r="K620" s="179"/>
      <c r="L620" s="38"/>
      <c r="M620" s="180" t="s">
        <v>1</v>
      </c>
      <c r="N620" s="181" t="s">
        <v>41</v>
      </c>
      <c r="O620" s="76"/>
      <c r="P620" s="182">
        <f>O620*H620</f>
        <v>0</v>
      </c>
      <c r="Q620" s="182">
        <v>0</v>
      </c>
      <c r="R620" s="182">
        <f>Q620*H620</f>
        <v>0</v>
      </c>
      <c r="S620" s="182">
        <v>0</v>
      </c>
      <c r="T620" s="183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84" t="s">
        <v>134</v>
      </c>
      <c r="AT620" s="184" t="s">
        <v>130</v>
      </c>
      <c r="AU620" s="184" t="s">
        <v>86</v>
      </c>
      <c r="AY620" s="18" t="s">
        <v>128</v>
      </c>
      <c r="BE620" s="185">
        <f>IF(N620="základní",J620,0)</f>
        <v>0</v>
      </c>
      <c r="BF620" s="185">
        <f>IF(N620="snížená",J620,0)</f>
        <v>0</v>
      </c>
      <c r="BG620" s="185">
        <f>IF(N620="zákl. přenesená",J620,0)</f>
        <v>0</v>
      </c>
      <c r="BH620" s="185">
        <f>IF(N620="sníž. přenesená",J620,0)</f>
        <v>0</v>
      </c>
      <c r="BI620" s="185">
        <f>IF(N620="nulová",J620,0)</f>
        <v>0</v>
      </c>
      <c r="BJ620" s="18" t="s">
        <v>84</v>
      </c>
      <c r="BK620" s="185">
        <f>ROUND(I620*H620,2)</f>
        <v>0</v>
      </c>
      <c r="BL620" s="18" t="s">
        <v>134</v>
      </c>
      <c r="BM620" s="184" t="s">
        <v>591</v>
      </c>
    </row>
    <row r="621" s="2" customFormat="1" ht="24.15" customHeight="1">
      <c r="A621" s="37"/>
      <c r="B621" s="171"/>
      <c r="C621" s="172" t="s">
        <v>592</v>
      </c>
      <c r="D621" s="172" t="s">
        <v>130</v>
      </c>
      <c r="E621" s="173" t="s">
        <v>593</v>
      </c>
      <c r="F621" s="174" t="s">
        <v>594</v>
      </c>
      <c r="G621" s="175" t="s">
        <v>172</v>
      </c>
      <c r="H621" s="176">
        <v>131.96000000000001</v>
      </c>
      <c r="I621" s="177"/>
      <c r="J621" s="178">
        <f>ROUND(I621*H621,2)</f>
        <v>0</v>
      </c>
      <c r="K621" s="179"/>
      <c r="L621" s="38"/>
      <c r="M621" s="180" t="s">
        <v>1</v>
      </c>
      <c r="N621" s="181" t="s">
        <v>41</v>
      </c>
      <c r="O621" s="76"/>
      <c r="P621" s="182">
        <f>O621*H621</f>
        <v>0</v>
      </c>
      <c r="Q621" s="182">
        <v>0</v>
      </c>
      <c r="R621" s="182">
        <f>Q621*H621</f>
        <v>0</v>
      </c>
      <c r="S621" s="182">
        <v>0</v>
      </c>
      <c r="T621" s="183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184" t="s">
        <v>134</v>
      </c>
      <c r="AT621" s="184" t="s">
        <v>130</v>
      </c>
      <c r="AU621" s="184" t="s">
        <v>86</v>
      </c>
      <c r="AY621" s="18" t="s">
        <v>128</v>
      </c>
      <c r="BE621" s="185">
        <f>IF(N621="základní",J621,0)</f>
        <v>0</v>
      </c>
      <c r="BF621" s="185">
        <f>IF(N621="snížená",J621,0)</f>
        <v>0</v>
      </c>
      <c r="BG621" s="185">
        <f>IF(N621="zákl. přenesená",J621,0)</f>
        <v>0</v>
      </c>
      <c r="BH621" s="185">
        <f>IF(N621="sníž. přenesená",J621,0)</f>
        <v>0</v>
      </c>
      <c r="BI621" s="185">
        <f>IF(N621="nulová",J621,0)</f>
        <v>0</v>
      </c>
      <c r="BJ621" s="18" t="s">
        <v>84</v>
      </c>
      <c r="BK621" s="185">
        <f>ROUND(I621*H621,2)</f>
        <v>0</v>
      </c>
      <c r="BL621" s="18" t="s">
        <v>134</v>
      </c>
      <c r="BM621" s="184" t="s">
        <v>595</v>
      </c>
    </row>
    <row r="622" s="13" customFormat="1">
      <c r="A622" s="13"/>
      <c r="B622" s="186"/>
      <c r="C622" s="13"/>
      <c r="D622" s="187" t="s">
        <v>136</v>
      </c>
      <c r="E622" s="188" t="s">
        <v>1</v>
      </c>
      <c r="F622" s="189" t="s">
        <v>153</v>
      </c>
      <c r="G622" s="13"/>
      <c r="H622" s="188" t="s">
        <v>1</v>
      </c>
      <c r="I622" s="190"/>
      <c r="J622" s="13"/>
      <c r="K622" s="13"/>
      <c r="L622" s="186"/>
      <c r="M622" s="191"/>
      <c r="N622" s="192"/>
      <c r="O622" s="192"/>
      <c r="P622" s="192"/>
      <c r="Q622" s="192"/>
      <c r="R622" s="192"/>
      <c r="S622" s="192"/>
      <c r="T622" s="19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188" t="s">
        <v>136</v>
      </c>
      <c r="AU622" s="188" t="s">
        <v>86</v>
      </c>
      <c r="AV622" s="13" t="s">
        <v>84</v>
      </c>
      <c r="AW622" s="13" t="s">
        <v>32</v>
      </c>
      <c r="AX622" s="13" t="s">
        <v>76</v>
      </c>
      <c r="AY622" s="188" t="s">
        <v>128</v>
      </c>
    </row>
    <row r="623" s="14" customFormat="1">
      <c r="A623" s="14"/>
      <c r="B623" s="194"/>
      <c r="C623" s="14"/>
      <c r="D623" s="187" t="s">
        <v>136</v>
      </c>
      <c r="E623" s="195" t="s">
        <v>1</v>
      </c>
      <c r="F623" s="196" t="s">
        <v>588</v>
      </c>
      <c r="G623" s="14"/>
      <c r="H623" s="197">
        <v>131.96000000000001</v>
      </c>
      <c r="I623" s="198"/>
      <c r="J623" s="14"/>
      <c r="K623" s="14"/>
      <c r="L623" s="194"/>
      <c r="M623" s="199"/>
      <c r="N623" s="200"/>
      <c r="O623" s="200"/>
      <c r="P623" s="200"/>
      <c r="Q623" s="200"/>
      <c r="R623" s="200"/>
      <c r="S623" s="200"/>
      <c r="T623" s="201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195" t="s">
        <v>136</v>
      </c>
      <c r="AU623" s="195" t="s">
        <v>86</v>
      </c>
      <c r="AV623" s="14" t="s">
        <v>86</v>
      </c>
      <c r="AW623" s="14" t="s">
        <v>32</v>
      </c>
      <c r="AX623" s="14" t="s">
        <v>76</v>
      </c>
      <c r="AY623" s="195" t="s">
        <v>128</v>
      </c>
    </row>
    <row r="624" s="15" customFormat="1">
      <c r="A624" s="15"/>
      <c r="B624" s="202"/>
      <c r="C624" s="15"/>
      <c r="D624" s="187" t="s">
        <v>136</v>
      </c>
      <c r="E624" s="203" t="s">
        <v>1</v>
      </c>
      <c r="F624" s="204" t="s">
        <v>139</v>
      </c>
      <c r="G624" s="15"/>
      <c r="H624" s="205">
        <v>131.96000000000001</v>
      </c>
      <c r="I624" s="206"/>
      <c r="J624" s="15"/>
      <c r="K624" s="15"/>
      <c r="L624" s="202"/>
      <c r="M624" s="207"/>
      <c r="N624" s="208"/>
      <c r="O624" s="208"/>
      <c r="P624" s="208"/>
      <c r="Q624" s="208"/>
      <c r="R624" s="208"/>
      <c r="S624" s="208"/>
      <c r="T624" s="209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03" t="s">
        <v>136</v>
      </c>
      <c r="AU624" s="203" t="s">
        <v>86</v>
      </c>
      <c r="AV624" s="15" t="s">
        <v>134</v>
      </c>
      <c r="AW624" s="15" t="s">
        <v>32</v>
      </c>
      <c r="AX624" s="15" t="s">
        <v>84</v>
      </c>
      <c r="AY624" s="203" t="s">
        <v>128</v>
      </c>
    </row>
    <row r="625" s="2" customFormat="1" ht="44.25" customHeight="1">
      <c r="A625" s="37"/>
      <c r="B625" s="171"/>
      <c r="C625" s="172" t="s">
        <v>596</v>
      </c>
      <c r="D625" s="172" t="s">
        <v>130</v>
      </c>
      <c r="E625" s="173" t="s">
        <v>597</v>
      </c>
      <c r="F625" s="174" t="s">
        <v>598</v>
      </c>
      <c r="G625" s="175" t="s">
        <v>172</v>
      </c>
      <c r="H625" s="176">
        <v>13.196</v>
      </c>
      <c r="I625" s="177"/>
      <c r="J625" s="178">
        <f>ROUND(I625*H625,2)</f>
        <v>0</v>
      </c>
      <c r="K625" s="179"/>
      <c r="L625" s="38"/>
      <c r="M625" s="180" t="s">
        <v>1</v>
      </c>
      <c r="N625" s="181" t="s">
        <v>41</v>
      </c>
      <c r="O625" s="76"/>
      <c r="P625" s="182">
        <f>O625*H625</f>
        <v>0</v>
      </c>
      <c r="Q625" s="182">
        <v>0</v>
      </c>
      <c r="R625" s="182">
        <f>Q625*H625</f>
        <v>0</v>
      </c>
      <c r="S625" s="182">
        <v>0</v>
      </c>
      <c r="T625" s="183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84" t="s">
        <v>134</v>
      </c>
      <c r="AT625" s="184" t="s">
        <v>130</v>
      </c>
      <c r="AU625" s="184" t="s">
        <v>86</v>
      </c>
      <c r="AY625" s="18" t="s">
        <v>128</v>
      </c>
      <c r="BE625" s="185">
        <f>IF(N625="základní",J625,0)</f>
        <v>0</v>
      </c>
      <c r="BF625" s="185">
        <f>IF(N625="snížená",J625,0)</f>
        <v>0</v>
      </c>
      <c r="BG625" s="185">
        <f>IF(N625="zákl. přenesená",J625,0)</f>
        <v>0</v>
      </c>
      <c r="BH625" s="185">
        <f>IF(N625="sníž. přenesená",J625,0)</f>
        <v>0</v>
      </c>
      <c r="BI625" s="185">
        <f>IF(N625="nulová",J625,0)</f>
        <v>0</v>
      </c>
      <c r="BJ625" s="18" t="s">
        <v>84</v>
      </c>
      <c r="BK625" s="185">
        <f>ROUND(I625*H625,2)</f>
        <v>0</v>
      </c>
      <c r="BL625" s="18" t="s">
        <v>134</v>
      </c>
      <c r="BM625" s="184" t="s">
        <v>599</v>
      </c>
    </row>
    <row r="626" s="12" customFormat="1" ht="22.8" customHeight="1">
      <c r="A626" s="12"/>
      <c r="B626" s="158"/>
      <c r="C626" s="12"/>
      <c r="D626" s="159" t="s">
        <v>75</v>
      </c>
      <c r="E626" s="169" t="s">
        <v>600</v>
      </c>
      <c r="F626" s="169" t="s">
        <v>601</v>
      </c>
      <c r="G626" s="12"/>
      <c r="H626" s="12"/>
      <c r="I626" s="161"/>
      <c r="J626" s="170">
        <f>BK626</f>
        <v>0</v>
      </c>
      <c r="K626" s="12"/>
      <c r="L626" s="158"/>
      <c r="M626" s="163"/>
      <c r="N626" s="164"/>
      <c r="O626" s="164"/>
      <c r="P626" s="165">
        <f>SUM(P627:P628)</f>
        <v>0</v>
      </c>
      <c r="Q626" s="164"/>
      <c r="R626" s="165">
        <f>SUM(R627:R628)</f>
        <v>0</v>
      </c>
      <c r="S626" s="164"/>
      <c r="T626" s="166">
        <f>SUM(T627:T628)</f>
        <v>0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159" t="s">
        <v>84</v>
      </c>
      <c r="AT626" s="167" t="s">
        <v>75</v>
      </c>
      <c r="AU626" s="167" t="s">
        <v>84</v>
      </c>
      <c r="AY626" s="159" t="s">
        <v>128</v>
      </c>
      <c r="BK626" s="168">
        <f>SUM(BK627:BK628)</f>
        <v>0</v>
      </c>
    </row>
    <row r="627" s="2" customFormat="1" ht="16.5" customHeight="1">
      <c r="A627" s="37"/>
      <c r="B627" s="171"/>
      <c r="C627" s="172" t="s">
        <v>602</v>
      </c>
      <c r="D627" s="172" t="s">
        <v>130</v>
      </c>
      <c r="E627" s="173" t="s">
        <v>603</v>
      </c>
      <c r="F627" s="174" t="s">
        <v>604</v>
      </c>
      <c r="G627" s="175" t="s">
        <v>172</v>
      </c>
      <c r="H627" s="176">
        <v>35.491999999999997</v>
      </c>
      <c r="I627" s="177"/>
      <c r="J627" s="178">
        <f>ROUND(I627*H627,2)</f>
        <v>0</v>
      </c>
      <c r="K627" s="179"/>
      <c r="L627" s="38"/>
      <c r="M627" s="180" t="s">
        <v>1</v>
      </c>
      <c r="N627" s="181" t="s">
        <v>41</v>
      </c>
      <c r="O627" s="76"/>
      <c r="P627" s="182">
        <f>O627*H627</f>
        <v>0</v>
      </c>
      <c r="Q627" s="182">
        <v>0</v>
      </c>
      <c r="R627" s="182">
        <f>Q627*H627</f>
        <v>0</v>
      </c>
      <c r="S627" s="182">
        <v>0</v>
      </c>
      <c r="T627" s="183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184" t="s">
        <v>134</v>
      </c>
      <c r="AT627" s="184" t="s">
        <v>130</v>
      </c>
      <c r="AU627" s="184" t="s">
        <v>86</v>
      </c>
      <c r="AY627" s="18" t="s">
        <v>128</v>
      </c>
      <c r="BE627" s="185">
        <f>IF(N627="základní",J627,0)</f>
        <v>0</v>
      </c>
      <c r="BF627" s="185">
        <f>IF(N627="snížená",J627,0)</f>
        <v>0</v>
      </c>
      <c r="BG627" s="185">
        <f>IF(N627="zákl. přenesená",J627,0)</f>
        <v>0</v>
      </c>
      <c r="BH627" s="185">
        <f>IF(N627="sníž. přenesená",J627,0)</f>
        <v>0</v>
      </c>
      <c r="BI627" s="185">
        <f>IF(N627="nulová",J627,0)</f>
        <v>0</v>
      </c>
      <c r="BJ627" s="18" t="s">
        <v>84</v>
      </c>
      <c r="BK627" s="185">
        <f>ROUND(I627*H627,2)</f>
        <v>0</v>
      </c>
      <c r="BL627" s="18" t="s">
        <v>134</v>
      </c>
      <c r="BM627" s="184" t="s">
        <v>605</v>
      </c>
    </row>
    <row r="628" s="2" customFormat="1" ht="24.15" customHeight="1">
      <c r="A628" s="37"/>
      <c r="B628" s="171"/>
      <c r="C628" s="172" t="s">
        <v>606</v>
      </c>
      <c r="D628" s="172" t="s">
        <v>130</v>
      </c>
      <c r="E628" s="173" t="s">
        <v>607</v>
      </c>
      <c r="F628" s="174" t="s">
        <v>608</v>
      </c>
      <c r="G628" s="175" t="s">
        <v>172</v>
      </c>
      <c r="H628" s="176">
        <v>35.491999999999997</v>
      </c>
      <c r="I628" s="177"/>
      <c r="J628" s="178">
        <f>ROUND(I628*H628,2)</f>
        <v>0</v>
      </c>
      <c r="K628" s="179"/>
      <c r="L628" s="38"/>
      <c r="M628" s="180" t="s">
        <v>1</v>
      </c>
      <c r="N628" s="181" t="s">
        <v>41</v>
      </c>
      <c r="O628" s="76"/>
      <c r="P628" s="182">
        <f>O628*H628</f>
        <v>0</v>
      </c>
      <c r="Q628" s="182">
        <v>0</v>
      </c>
      <c r="R628" s="182">
        <f>Q628*H628</f>
        <v>0</v>
      </c>
      <c r="S628" s="182">
        <v>0</v>
      </c>
      <c r="T628" s="183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84" t="s">
        <v>134</v>
      </c>
      <c r="AT628" s="184" t="s">
        <v>130</v>
      </c>
      <c r="AU628" s="184" t="s">
        <v>86</v>
      </c>
      <c r="AY628" s="18" t="s">
        <v>128</v>
      </c>
      <c r="BE628" s="185">
        <f>IF(N628="základní",J628,0)</f>
        <v>0</v>
      </c>
      <c r="BF628" s="185">
        <f>IF(N628="snížená",J628,0)</f>
        <v>0</v>
      </c>
      <c r="BG628" s="185">
        <f>IF(N628="zákl. přenesená",J628,0)</f>
        <v>0</v>
      </c>
      <c r="BH628" s="185">
        <f>IF(N628="sníž. přenesená",J628,0)</f>
        <v>0</v>
      </c>
      <c r="BI628" s="185">
        <f>IF(N628="nulová",J628,0)</f>
        <v>0</v>
      </c>
      <c r="BJ628" s="18" t="s">
        <v>84</v>
      </c>
      <c r="BK628" s="185">
        <f>ROUND(I628*H628,2)</f>
        <v>0</v>
      </c>
      <c r="BL628" s="18" t="s">
        <v>134</v>
      </c>
      <c r="BM628" s="184" t="s">
        <v>609</v>
      </c>
    </row>
    <row r="629" s="12" customFormat="1" ht="25.92" customHeight="1">
      <c r="A629" s="12"/>
      <c r="B629" s="158"/>
      <c r="C629" s="12"/>
      <c r="D629" s="159" t="s">
        <v>75</v>
      </c>
      <c r="E629" s="160" t="s">
        <v>610</v>
      </c>
      <c r="F629" s="160" t="s">
        <v>611</v>
      </c>
      <c r="G629" s="12"/>
      <c r="H629" s="12"/>
      <c r="I629" s="161"/>
      <c r="J629" s="162">
        <f>BK629</f>
        <v>0</v>
      </c>
      <c r="K629" s="12"/>
      <c r="L629" s="158"/>
      <c r="M629" s="163"/>
      <c r="N629" s="164"/>
      <c r="O629" s="164"/>
      <c r="P629" s="165">
        <f>P630+P632+P646</f>
        <v>0</v>
      </c>
      <c r="Q629" s="164"/>
      <c r="R629" s="165">
        <f>R630+R632+R646</f>
        <v>0.10540000000000001</v>
      </c>
      <c r="S629" s="164"/>
      <c r="T629" s="166">
        <f>T630+T632+T646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159" t="s">
        <v>86</v>
      </c>
      <c r="AT629" s="167" t="s">
        <v>75</v>
      </c>
      <c r="AU629" s="167" t="s">
        <v>76</v>
      </c>
      <c r="AY629" s="159" t="s">
        <v>128</v>
      </c>
      <c r="BK629" s="168">
        <f>BK630+BK632+BK646</f>
        <v>0</v>
      </c>
    </row>
    <row r="630" s="12" customFormat="1" ht="22.8" customHeight="1">
      <c r="A630" s="12"/>
      <c r="B630" s="158"/>
      <c r="C630" s="12"/>
      <c r="D630" s="159" t="s">
        <v>75</v>
      </c>
      <c r="E630" s="169" t="s">
        <v>612</v>
      </c>
      <c r="F630" s="169" t="s">
        <v>613</v>
      </c>
      <c r="G630" s="12"/>
      <c r="H630" s="12"/>
      <c r="I630" s="161"/>
      <c r="J630" s="170">
        <f>BK630</f>
        <v>0</v>
      </c>
      <c r="K630" s="12"/>
      <c r="L630" s="158"/>
      <c r="M630" s="163"/>
      <c r="N630" s="164"/>
      <c r="O630" s="164"/>
      <c r="P630" s="165">
        <f>P631</f>
        <v>0</v>
      </c>
      <c r="Q630" s="164"/>
      <c r="R630" s="165">
        <f>R631</f>
        <v>0</v>
      </c>
      <c r="S630" s="164"/>
      <c r="T630" s="166">
        <f>T631</f>
        <v>0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159" t="s">
        <v>86</v>
      </c>
      <c r="AT630" s="167" t="s">
        <v>75</v>
      </c>
      <c r="AU630" s="167" t="s">
        <v>84</v>
      </c>
      <c r="AY630" s="159" t="s">
        <v>128</v>
      </c>
      <c r="BK630" s="168">
        <f>BK631</f>
        <v>0</v>
      </c>
    </row>
    <row r="631" s="2" customFormat="1" ht="16.5" customHeight="1">
      <c r="A631" s="37"/>
      <c r="B631" s="171"/>
      <c r="C631" s="172" t="s">
        <v>614</v>
      </c>
      <c r="D631" s="172" t="s">
        <v>130</v>
      </c>
      <c r="E631" s="173" t="s">
        <v>615</v>
      </c>
      <c r="F631" s="174" t="s">
        <v>616</v>
      </c>
      <c r="G631" s="175" t="s">
        <v>617</v>
      </c>
      <c r="H631" s="176">
        <v>1</v>
      </c>
      <c r="I631" s="177"/>
      <c r="J631" s="178">
        <f>ROUND(I631*H631,2)</f>
        <v>0</v>
      </c>
      <c r="K631" s="179"/>
      <c r="L631" s="38"/>
      <c r="M631" s="180" t="s">
        <v>1</v>
      </c>
      <c r="N631" s="181" t="s">
        <v>41</v>
      </c>
      <c r="O631" s="76"/>
      <c r="P631" s="182">
        <f>O631*H631</f>
        <v>0</v>
      </c>
      <c r="Q631" s="182">
        <v>0</v>
      </c>
      <c r="R631" s="182">
        <f>Q631*H631</f>
        <v>0</v>
      </c>
      <c r="S631" s="182">
        <v>0</v>
      </c>
      <c r="T631" s="183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84" t="s">
        <v>226</v>
      </c>
      <c r="AT631" s="184" t="s">
        <v>130</v>
      </c>
      <c r="AU631" s="184" t="s">
        <v>86</v>
      </c>
      <c r="AY631" s="18" t="s">
        <v>128</v>
      </c>
      <c r="BE631" s="185">
        <f>IF(N631="základní",J631,0)</f>
        <v>0</v>
      </c>
      <c r="BF631" s="185">
        <f>IF(N631="snížená",J631,0)</f>
        <v>0</v>
      </c>
      <c r="BG631" s="185">
        <f>IF(N631="zákl. přenesená",J631,0)</f>
        <v>0</v>
      </c>
      <c r="BH631" s="185">
        <f>IF(N631="sníž. přenesená",J631,0)</f>
        <v>0</v>
      </c>
      <c r="BI631" s="185">
        <f>IF(N631="nulová",J631,0)</f>
        <v>0</v>
      </c>
      <c r="BJ631" s="18" t="s">
        <v>84</v>
      </c>
      <c r="BK631" s="185">
        <f>ROUND(I631*H631,2)</f>
        <v>0</v>
      </c>
      <c r="BL631" s="18" t="s">
        <v>226</v>
      </c>
      <c r="BM631" s="184" t="s">
        <v>618</v>
      </c>
    </row>
    <row r="632" s="12" customFormat="1" ht="22.8" customHeight="1">
      <c r="A632" s="12"/>
      <c r="B632" s="158"/>
      <c r="C632" s="12"/>
      <c r="D632" s="159" t="s">
        <v>75</v>
      </c>
      <c r="E632" s="169" t="s">
        <v>619</v>
      </c>
      <c r="F632" s="169" t="s">
        <v>620</v>
      </c>
      <c r="G632" s="12"/>
      <c r="H632" s="12"/>
      <c r="I632" s="161"/>
      <c r="J632" s="170">
        <f>BK632</f>
        <v>0</v>
      </c>
      <c r="K632" s="12"/>
      <c r="L632" s="158"/>
      <c r="M632" s="163"/>
      <c r="N632" s="164"/>
      <c r="O632" s="164"/>
      <c r="P632" s="165">
        <f>SUM(P633:P645)</f>
        <v>0</v>
      </c>
      <c r="Q632" s="164"/>
      <c r="R632" s="165">
        <f>SUM(R633:R645)</f>
        <v>0</v>
      </c>
      <c r="S632" s="164"/>
      <c r="T632" s="166">
        <f>SUM(T633:T645)</f>
        <v>0</v>
      </c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R632" s="159" t="s">
        <v>86</v>
      </c>
      <c r="AT632" s="167" t="s">
        <v>75</v>
      </c>
      <c r="AU632" s="167" t="s">
        <v>84</v>
      </c>
      <c r="AY632" s="159" t="s">
        <v>128</v>
      </c>
      <c r="BK632" s="168">
        <f>SUM(BK633:BK645)</f>
        <v>0</v>
      </c>
    </row>
    <row r="633" s="2" customFormat="1" ht="37.8" customHeight="1">
      <c r="A633" s="37"/>
      <c r="B633" s="171"/>
      <c r="C633" s="172" t="s">
        <v>621</v>
      </c>
      <c r="D633" s="172" t="s">
        <v>130</v>
      </c>
      <c r="E633" s="173" t="s">
        <v>622</v>
      </c>
      <c r="F633" s="174" t="s">
        <v>623</v>
      </c>
      <c r="G633" s="175" t="s">
        <v>617</v>
      </c>
      <c r="H633" s="176">
        <v>1</v>
      </c>
      <c r="I633" s="177"/>
      <c r="J633" s="178">
        <f>ROUND(I633*H633,2)</f>
        <v>0</v>
      </c>
      <c r="K633" s="179"/>
      <c r="L633" s="38"/>
      <c r="M633" s="180" t="s">
        <v>1</v>
      </c>
      <c r="N633" s="181" t="s">
        <v>41</v>
      </c>
      <c r="O633" s="76"/>
      <c r="P633" s="182">
        <f>O633*H633</f>
        <v>0</v>
      </c>
      <c r="Q633" s="182">
        <v>0</v>
      </c>
      <c r="R633" s="182">
        <f>Q633*H633</f>
        <v>0</v>
      </c>
      <c r="S633" s="182">
        <v>0</v>
      </c>
      <c r="T633" s="183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184" t="s">
        <v>226</v>
      </c>
      <c r="AT633" s="184" t="s">
        <v>130</v>
      </c>
      <c r="AU633" s="184" t="s">
        <v>86</v>
      </c>
      <c r="AY633" s="18" t="s">
        <v>128</v>
      </c>
      <c r="BE633" s="185">
        <f>IF(N633="základní",J633,0)</f>
        <v>0</v>
      </c>
      <c r="BF633" s="185">
        <f>IF(N633="snížená",J633,0)</f>
        <v>0</v>
      </c>
      <c r="BG633" s="185">
        <f>IF(N633="zákl. přenesená",J633,0)</f>
        <v>0</v>
      </c>
      <c r="BH633" s="185">
        <f>IF(N633="sníž. přenesená",J633,0)</f>
        <v>0</v>
      </c>
      <c r="BI633" s="185">
        <f>IF(N633="nulová",J633,0)</f>
        <v>0</v>
      </c>
      <c r="BJ633" s="18" t="s">
        <v>84</v>
      </c>
      <c r="BK633" s="185">
        <f>ROUND(I633*H633,2)</f>
        <v>0</v>
      </c>
      <c r="BL633" s="18" t="s">
        <v>226</v>
      </c>
      <c r="BM633" s="184" t="s">
        <v>624</v>
      </c>
    </row>
    <row r="634" s="13" customFormat="1">
      <c r="A634" s="13"/>
      <c r="B634" s="186"/>
      <c r="C634" s="13"/>
      <c r="D634" s="187" t="s">
        <v>136</v>
      </c>
      <c r="E634" s="188" t="s">
        <v>1</v>
      </c>
      <c r="F634" s="189" t="s">
        <v>625</v>
      </c>
      <c r="G634" s="13"/>
      <c r="H634" s="188" t="s">
        <v>1</v>
      </c>
      <c r="I634" s="190"/>
      <c r="J634" s="13"/>
      <c r="K634" s="13"/>
      <c r="L634" s="186"/>
      <c r="M634" s="191"/>
      <c r="N634" s="192"/>
      <c r="O634" s="192"/>
      <c r="P634" s="192"/>
      <c r="Q634" s="192"/>
      <c r="R634" s="192"/>
      <c r="S634" s="192"/>
      <c r="T634" s="19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188" t="s">
        <v>136</v>
      </c>
      <c r="AU634" s="188" t="s">
        <v>86</v>
      </c>
      <c r="AV634" s="13" t="s">
        <v>84</v>
      </c>
      <c r="AW634" s="13" t="s">
        <v>32</v>
      </c>
      <c r="AX634" s="13" t="s">
        <v>76</v>
      </c>
      <c r="AY634" s="188" t="s">
        <v>128</v>
      </c>
    </row>
    <row r="635" s="14" customFormat="1">
      <c r="A635" s="14"/>
      <c r="B635" s="194"/>
      <c r="C635" s="14"/>
      <c r="D635" s="187" t="s">
        <v>136</v>
      </c>
      <c r="E635" s="195" t="s">
        <v>1</v>
      </c>
      <c r="F635" s="196" t="s">
        <v>84</v>
      </c>
      <c r="G635" s="14"/>
      <c r="H635" s="197">
        <v>1</v>
      </c>
      <c r="I635" s="198"/>
      <c r="J635" s="14"/>
      <c r="K635" s="14"/>
      <c r="L635" s="194"/>
      <c r="M635" s="199"/>
      <c r="N635" s="200"/>
      <c r="O635" s="200"/>
      <c r="P635" s="200"/>
      <c r="Q635" s="200"/>
      <c r="R635" s="200"/>
      <c r="S635" s="200"/>
      <c r="T635" s="201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195" t="s">
        <v>136</v>
      </c>
      <c r="AU635" s="195" t="s">
        <v>86</v>
      </c>
      <c r="AV635" s="14" t="s">
        <v>86</v>
      </c>
      <c r="AW635" s="14" t="s">
        <v>32</v>
      </c>
      <c r="AX635" s="14" t="s">
        <v>76</v>
      </c>
      <c r="AY635" s="195" t="s">
        <v>128</v>
      </c>
    </row>
    <row r="636" s="15" customFormat="1">
      <c r="A636" s="15"/>
      <c r="B636" s="202"/>
      <c r="C636" s="15"/>
      <c r="D636" s="187" t="s">
        <v>136</v>
      </c>
      <c r="E636" s="203" t="s">
        <v>1</v>
      </c>
      <c r="F636" s="204" t="s">
        <v>139</v>
      </c>
      <c r="G636" s="15"/>
      <c r="H636" s="205">
        <v>1</v>
      </c>
      <c r="I636" s="206"/>
      <c r="J636" s="15"/>
      <c r="K636" s="15"/>
      <c r="L636" s="202"/>
      <c r="M636" s="207"/>
      <c r="N636" s="208"/>
      <c r="O636" s="208"/>
      <c r="P636" s="208"/>
      <c r="Q636" s="208"/>
      <c r="R636" s="208"/>
      <c r="S636" s="208"/>
      <c r="T636" s="209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03" t="s">
        <v>136</v>
      </c>
      <c r="AU636" s="203" t="s">
        <v>86</v>
      </c>
      <c r="AV636" s="15" t="s">
        <v>134</v>
      </c>
      <c r="AW636" s="15" t="s">
        <v>32</v>
      </c>
      <c r="AX636" s="15" t="s">
        <v>84</v>
      </c>
      <c r="AY636" s="203" t="s">
        <v>128</v>
      </c>
    </row>
    <row r="637" s="2" customFormat="1" ht="44.25" customHeight="1">
      <c r="A637" s="37"/>
      <c r="B637" s="171"/>
      <c r="C637" s="172" t="s">
        <v>626</v>
      </c>
      <c r="D637" s="172" t="s">
        <v>130</v>
      </c>
      <c r="E637" s="173" t="s">
        <v>627</v>
      </c>
      <c r="F637" s="174" t="s">
        <v>628</v>
      </c>
      <c r="G637" s="175" t="s">
        <v>617</v>
      </c>
      <c r="H637" s="176">
        <v>1</v>
      </c>
      <c r="I637" s="177"/>
      <c r="J637" s="178">
        <f>ROUND(I637*H637,2)</f>
        <v>0</v>
      </c>
      <c r="K637" s="179"/>
      <c r="L637" s="38"/>
      <c r="M637" s="180" t="s">
        <v>1</v>
      </c>
      <c r="N637" s="181" t="s">
        <v>41</v>
      </c>
      <c r="O637" s="76"/>
      <c r="P637" s="182">
        <f>O637*H637</f>
        <v>0</v>
      </c>
      <c r="Q637" s="182">
        <v>0</v>
      </c>
      <c r="R637" s="182">
        <f>Q637*H637</f>
        <v>0</v>
      </c>
      <c r="S637" s="182">
        <v>0</v>
      </c>
      <c r="T637" s="183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184" t="s">
        <v>226</v>
      </c>
      <c r="AT637" s="184" t="s">
        <v>130</v>
      </c>
      <c r="AU637" s="184" t="s">
        <v>86</v>
      </c>
      <c r="AY637" s="18" t="s">
        <v>128</v>
      </c>
      <c r="BE637" s="185">
        <f>IF(N637="základní",J637,0)</f>
        <v>0</v>
      </c>
      <c r="BF637" s="185">
        <f>IF(N637="snížená",J637,0)</f>
        <v>0</v>
      </c>
      <c r="BG637" s="185">
        <f>IF(N637="zákl. přenesená",J637,0)</f>
        <v>0</v>
      </c>
      <c r="BH637" s="185">
        <f>IF(N637="sníž. přenesená",J637,0)</f>
        <v>0</v>
      </c>
      <c r="BI637" s="185">
        <f>IF(N637="nulová",J637,0)</f>
        <v>0</v>
      </c>
      <c r="BJ637" s="18" t="s">
        <v>84</v>
      </c>
      <c r="BK637" s="185">
        <f>ROUND(I637*H637,2)</f>
        <v>0</v>
      </c>
      <c r="BL637" s="18" t="s">
        <v>226</v>
      </c>
      <c r="BM637" s="184" t="s">
        <v>629</v>
      </c>
    </row>
    <row r="638" s="13" customFormat="1">
      <c r="A638" s="13"/>
      <c r="B638" s="186"/>
      <c r="C638" s="13"/>
      <c r="D638" s="187" t="s">
        <v>136</v>
      </c>
      <c r="E638" s="188" t="s">
        <v>1</v>
      </c>
      <c r="F638" s="189" t="s">
        <v>630</v>
      </c>
      <c r="G638" s="13"/>
      <c r="H638" s="188" t="s">
        <v>1</v>
      </c>
      <c r="I638" s="190"/>
      <c r="J638" s="13"/>
      <c r="K638" s="13"/>
      <c r="L638" s="186"/>
      <c r="M638" s="191"/>
      <c r="N638" s="192"/>
      <c r="O638" s="192"/>
      <c r="P638" s="192"/>
      <c r="Q638" s="192"/>
      <c r="R638" s="192"/>
      <c r="S638" s="192"/>
      <c r="T638" s="19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188" t="s">
        <v>136</v>
      </c>
      <c r="AU638" s="188" t="s">
        <v>86</v>
      </c>
      <c r="AV638" s="13" t="s">
        <v>84</v>
      </c>
      <c r="AW638" s="13" t="s">
        <v>32</v>
      </c>
      <c r="AX638" s="13" t="s">
        <v>76</v>
      </c>
      <c r="AY638" s="188" t="s">
        <v>128</v>
      </c>
    </row>
    <row r="639" s="14" customFormat="1">
      <c r="A639" s="14"/>
      <c r="B639" s="194"/>
      <c r="C639" s="14"/>
      <c r="D639" s="187" t="s">
        <v>136</v>
      </c>
      <c r="E639" s="195" t="s">
        <v>1</v>
      </c>
      <c r="F639" s="196" t="s">
        <v>84</v>
      </c>
      <c r="G639" s="14"/>
      <c r="H639" s="197">
        <v>1</v>
      </c>
      <c r="I639" s="198"/>
      <c r="J639" s="14"/>
      <c r="K639" s="14"/>
      <c r="L639" s="194"/>
      <c r="M639" s="199"/>
      <c r="N639" s="200"/>
      <c r="O639" s="200"/>
      <c r="P639" s="200"/>
      <c r="Q639" s="200"/>
      <c r="R639" s="200"/>
      <c r="S639" s="200"/>
      <c r="T639" s="201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195" t="s">
        <v>136</v>
      </c>
      <c r="AU639" s="195" t="s">
        <v>86</v>
      </c>
      <c r="AV639" s="14" t="s">
        <v>86</v>
      </c>
      <c r="AW639" s="14" t="s">
        <v>32</v>
      </c>
      <c r="AX639" s="14" t="s">
        <v>76</v>
      </c>
      <c r="AY639" s="195" t="s">
        <v>128</v>
      </c>
    </row>
    <row r="640" s="15" customFormat="1">
      <c r="A640" s="15"/>
      <c r="B640" s="202"/>
      <c r="C640" s="15"/>
      <c r="D640" s="187" t="s">
        <v>136</v>
      </c>
      <c r="E640" s="203" t="s">
        <v>1</v>
      </c>
      <c r="F640" s="204" t="s">
        <v>139</v>
      </c>
      <c r="G640" s="15"/>
      <c r="H640" s="205">
        <v>1</v>
      </c>
      <c r="I640" s="206"/>
      <c r="J640" s="15"/>
      <c r="K640" s="15"/>
      <c r="L640" s="202"/>
      <c r="M640" s="207"/>
      <c r="N640" s="208"/>
      <c r="O640" s="208"/>
      <c r="P640" s="208"/>
      <c r="Q640" s="208"/>
      <c r="R640" s="208"/>
      <c r="S640" s="208"/>
      <c r="T640" s="209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03" t="s">
        <v>136</v>
      </c>
      <c r="AU640" s="203" t="s">
        <v>86</v>
      </c>
      <c r="AV640" s="15" t="s">
        <v>134</v>
      </c>
      <c r="AW640" s="15" t="s">
        <v>32</v>
      </c>
      <c r="AX640" s="15" t="s">
        <v>84</v>
      </c>
      <c r="AY640" s="203" t="s">
        <v>128</v>
      </c>
    </row>
    <row r="641" s="2" customFormat="1" ht="44.25" customHeight="1">
      <c r="A641" s="37"/>
      <c r="B641" s="171"/>
      <c r="C641" s="172" t="s">
        <v>631</v>
      </c>
      <c r="D641" s="172" t="s">
        <v>130</v>
      </c>
      <c r="E641" s="173" t="s">
        <v>632</v>
      </c>
      <c r="F641" s="174" t="s">
        <v>633</v>
      </c>
      <c r="G641" s="175" t="s">
        <v>617</v>
      </c>
      <c r="H641" s="176">
        <v>1</v>
      </c>
      <c r="I641" s="177"/>
      <c r="J641" s="178">
        <f>ROUND(I641*H641,2)</f>
        <v>0</v>
      </c>
      <c r="K641" s="179"/>
      <c r="L641" s="38"/>
      <c r="M641" s="180" t="s">
        <v>1</v>
      </c>
      <c r="N641" s="181" t="s">
        <v>41</v>
      </c>
      <c r="O641" s="76"/>
      <c r="P641" s="182">
        <f>O641*H641</f>
        <v>0</v>
      </c>
      <c r="Q641" s="182">
        <v>0</v>
      </c>
      <c r="R641" s="182">
        <f>Q641*H641</f>
        <v>0</v>
      </c>
      <c r="S641" s="182">
        <v>0</v>
      </c>
      <c r="T641" s="183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184" t="s">
        <v>226</v>
      </c>
      <c r="AT641" s="184" t="s">
        <v>130</v>
      </c>
      <c r="AU641" s="184" t="s">
        <v>86</v>
      </c>
      <c r="AY641" s="18" t="s">
        <v>128</v>
      </c>
      <c r="BE641" s="185">
        <f>IF(N641="základní",J641,0)</f>
        <v>0</v>
      </c>
      <c r="BF641" s="185">
        <f>IF(N641="snížená",J641,0)</f>
        <v>0</v>
      </c>
      <c r="BG641" s="185">
        <f>IF(N641="zákl. přenesená",J641,0)</f>
        <v>0</v>
      </c>
      <c r="BH641" s="185">
        <f>IF(N641="sníž. přenesená",J641,0)</f>
        <v>0</v>
      </c>
      <c r="BI641" s="185">
        <f>IF(N641="nulová",J641,0)</f>
        <v>0</v>
      </c>
      <c r="BJ641" s="18" t="s">
        <v>84</v>
      </c>
      <c r="BK641" s="185">
        <f>ROUND(I641*H641,2)</f>
        <v>0</v>
      </c>
      <c r="BL641" s="18" t="s">
        <v>226</v>
      </c>
      <c r="BM641" s="184" t="s">
        <v>634</v>
      </c>
    </row>
    <row r="642" s="13" customFormat="1">
      <c r="A642" s="13"/>
      <c r="B642" s="186"/>
      <c r="C642" s="13"/>
      <c r="D642" s="187" t="s">
        <v>136</v>
      </c>
      <c r="E642" s="188" t="s">
        <v>1</v>
      </c>
      <c r="F642" s="189" t="s">
        <v>635</v>
      </c>
      <c r="G642" s="13"/>
      <c r="H642" s="188" t="s">
        <v>1</v>
      </c>
      <c r="I642" s="190"/>
      <c r="J642" s="13"/>
      <c r="K642" s="13"/>
      <c r="L642" s="186"/>
      <c r="M642" s="191"/>
      <c r="N642" s="192"/>
      <c r="O642" s="192"/>
      <c r="P642" s="192"/>
      <c r="Q642" s="192"/>
      <c r="R642" s="192"/>
      <c r="S642" s="192"/>
      <c r="T642" s="19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188" t="s">
        <v>136</v>
      </c>
      <c r="AU642" s="188" t="s">
        <v>86</v>
      </c>
      <c r="AV642" s="13" t="s">
        <v>84</v>
      </c>
      <c r="AW642" s="13" t="s">
        <v>32</v>
      </c>
      <c r="AX642" s="13" t="s">
        <v>76</v>
      </c>
      <c r="AY642" s="188" t="s">
        <v>128</v>
      </c>
    </row>
    <row r="643" s="14" customFormat="1">
      <c r="A643" s="14"/>
      <c r="B643" s="194"/>
      <c r="C643" s="14"/>
      <c r="D643" s="187" t="s">
        <v>136</v>
      </c>
      <c r="E643" s="195" t="s">
        <v>1</v>
      </c>
      <c r="F643" s="196" t="s">
        <v>84</v>
      </c>
      <c r="G643" s="14"/>
      <c r="H643" s="197">
        <v>1</v>
      </c>
      <c r="I643" s="198"/>
      <c r="J643" s="14"/>
      <c r="K643" s="14"/>
      <c r="L643" s="194"/>
      <c r="M643" s="199"/>
      <c r="N643" s="200"/>
      <c r="O643" s="200"/>
      <c r="P643" s="200"/>
      <c r="Q643" s="200"/>
      <c r="R643" s="200"/>
      <c r="S643" s="200"/>
      <c r="T643" s="201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195" t="s">
        <v>136</v>
      </c>
      <c r="AU643" s="195" t="s">
        <v>86</v>
      </c>
      <c r="AV643" s="14" t="s">
        <v>86</v>
      </c>
      <c r="AW643" s="14" t="s">
        <v>32</v>
      </c>
      <c r="AX643" s="14" t="s">
        <v>76</v>
      </c>
      <c r="AY643" s="195" t="s">
        <v>128</v>
      </c>
    </row>
    <row r="644" s="15" customFormat="1">
      <c r="A644" s="15"/>
      <c r="B644" s="202"/>
      <c r="C644" s="15"/>
      <c r="D644" s="187" t="s">
        <v>136</v>
      </c>
      <c r="E644" s="203" t="s">
        <v>1</v>
      </c>
      <c r="F644" s="204" t="s">
        <v>139</v>
      </c>
      <c r="G644" s="15"/>
      <c r="H644" s="205">
        <v>1</v>
      </c>
      <c r="I644" s="206"/>
      <c r="J644" s="15"/>
      <c r="K644" s="15"/>
      <c r="L644" s="202"/>
      <c r="M644" s="207"/>
      <c r="N644" s="208"/>
      <c r="O644" s="208"/>
      <c r="P644" s="208"/>
      <c r="Q644" s="208"/>
      <c r="R644" s="208"/>
      <c r="S644" s="208"/>
      <c r="T644" s="209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03" t="s">
        <v>136</v>
      </c>
      <c r="AU644" s="203" t="s">
        <v>86</v>
      </c>
      <c r="AV644" s="15" t="s">
        <v>134</v>
      </c>
      <c r="AW644" s="15" t="s">
        <v>32</v>
      </c>
      <c r="AX644" s="15" t="s">
        <v>84</v>
      </c>
      <c r="AY644" s="203" t="s">
        <v>128</v>
      </c>
    </row>
    <row r="645" s="2" customFormat="1" ht="24.15" customHeight="1">
      <c r="A645" s="37"/>
      <c r="B645" s="171"/>
      <c r="C645" s="172" t="s">
        <v>636</v>
      </c>
      <c r="D645" s="172" t="s">
        <v>130</v>
      </c>
      <c r="E645" s="173" t="s">
        <v>637</v>
      </c>
      <c r="F645" s="174" t="s">
        <v>638</v>
      </c>
      <c r="G645" s="175" t="s">
        <v>639</v>
      </c>
      <c r="H645" s="221"/>
      <c r="I645" s="177"/>
      <c r="J645" s="178">
        <f>ROUND(I645*H645,2)</f>
        <v>0</v>
      </c>
      <c r="K645" s="179"/>
      <c r="L645" s="38"/>
      <c r="M645" s="180" t="s">
        <v>1</v>
      </c>
      <c r="N645" s="181" t="s">
        <v>41</v>
      </c>
      <c r="O645" s="76"/>
      <c r="P645" s="182">
        <f>O645*H645</f>
        <v>0</v>
      </c>
      <c r="Q645" s="182">
        <v>0</v>
      </c>
      <c r="R645" s="182">
        <f>Q645*H645</f>
        <v>0</v>
      </c>
      <c r="S645" s="182">
        <v>0</v>
      </c>
      <c r="T645" s="183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84" t="s">
        <v>226</v>
      </c>
      <c r="AT645" s="184" t="s">
        <v>130</v>
      </c>
      <c r="AU645" s="184" t="s">
        <v>86</v>
      </c>
      <c r="AY645" s="18" t="s">
        <v>128</v>
      </c>
      <c r="BE645" s="185">
        <f>IF(N645="základní",J645,0)</f>
        <v>0</v>
      </c>
      <c r="BF645" s="185">
        <f>IF(N645="snížená",J645,0)</f>
        <v>0</v>
      </c>
      <c r="BG645" s="185">
        <f>IF(N645="zákl. přenesená",J645,0)</f>
        <v>0</v>
      </c>
      <c r="BH645" s="185">
        <f>IF(N645="sníž. přenesená",J645,0)</f>
        <v>0</v>
      </c>
      <c r="BI645" s="185">
        <f>IF(N645="nulová",J645,0)</f>
        <v>0</v>
      </c>
      <c r="BJ645" s="18" t="s">
        <v>84</v>
      </c>
      <c r="BK645" s="185">
        <f>ROUND(I645*H645,2)</f>
        <v>0</v>
      </c>
      <c r="BL645" s="18" t="s">
        <v>226</v>
      </c>
      <c r="BM645" s="184" t="s">
        <v>640</v>
      </c>
    </row>
    <row r="646" s="12" customFormat="1" ht="22.8" customHeight="1">
      <c r="A646" s="12"/>
      <c r="B646" s="158"/>
      <c r="C646" s="12"/>
      <c r="D646" s="159" t="s">
        <v>75</v>
      </c>
      <c r="E646" s="169" t="s">
        <v>641</v>
      </c>
      <c r="F646" s="169" t="s">
        <v>642</v>
      </c>
      <c r="G646" s="12"/>
      <c r="H646" s="12"/>
      <c r="I646" s="161"/>
      <c r="J646" s="170">
        <f>BK646</f>
        <v>0</v>
      </c>
      <c r="K646" s="12"/>
      <c r="L646" s="158"/>
      <c r="M646" s="163"/>
      <c r="N646" s="164"/>
      <c r="O646" s="164"/>
      <c r="P646" s="165">
        <f>SUM(P647:P654)</f>
        <v>0</v>
      </c>
      <c r="Q646" s="164"/>
      <c r="R646" s="165">
        <f>SUM(R647:R654)</f>
        <v>0.10540000000000001</v>
      </c>
      <c r="S646" s="164"/>
      <c r="T646" s="166">
        <f>SUM(T647:T654)</f>
        <v>0</v>
      </c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R646" s="159" t="s">
        <v>86</v>
      </c>
      <c r="AT646" s="167" t="s">
        <v>75</v>
      </c>
      <c r="AU646" s="167" t="s">
        <v>84</v>
      </c>
      <c r="AY646" s="159" t="s">
        <v>128</v>
      </c>
      <c r="BK646" s="168">
        <f>SUM(BK647:BK654)</f>
        <v>0</v>
      </c>
    </row>
    <row r="647" s="2" customFormat="1" ht="24.15" customHeight="1">
      <c r="A647" s="37"/>
      <c r="B647" s="171"/>
      <c r="C647" s="172" t="s">
        <v>643</v>
      </c>
      <c r="D647" s="172" t="s">
        <v>130</v>
      </c>
      <c r="E647" s="173" t="s">
        <v>644</v>
      </c>
      <c r="F647" s="174" t="s">
        <v>645</v>
      </c>
      <c r="G647" s="175" t="s">
        <v>133</v>
      </c>
      <c r="H647" s="176">
        <v>170</v>
      </c>
      <c r="I647" s="177"/>
      <c r="J647" s="178">
        <f>ROUND(I647*H647,2)</f>
        <v>0</v>
      </c>
      <c r="K647" s="179"/>
      <c r="L647" s="38"/>
      <c r="M647" s="180" t="s">
        <v>1</v>
      </c>
      <c r="N647" s="181" t="s">
        <v>41</v>
      </c>
      <c r="O647" s="76"/>
      <c r="P647" s="182">
        <f>O647*H647</f>
        <v>0</v>
      </c>
      <c r="Q647" s="182">
        <v>8.0000000000000007E-05</v>
      </c>
      <c r="R647" s="182">
        <f>Q647*H647</f>
        <v>0.013600000000000001</v>
      </c>
      <c r="S647" s="182">
        <v>0</v>
      </c>
      <c r="T647" s="183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84" t="s">
        <v>226</v>
      </c>
      <c r="AT647" s="184" t="s">
        <v>130</v>
      </c>
      <c r="AU647" s="184" t="s">
        <v>86</v>
      </c>
      <c r="AY647" s="18" t="s">
        <v>128</v>
      </c>
      <c r="BE647" s="185">
        <f>IF(N647="základní",J647,0)</f>
        <v>0</v>
      </c>
      <c r="BF647" s="185">
        <f>IF(N647="snížená",J647,0)</f>
        <v>0</v>
      </c>
      <c r="BG647" s="185">
        <f>IF(N647="zákl. přenesená",J647,0)</f>
        <v>0</v>
      </c>
      <c r="BH647" s="185">
        <f>IF(N647="sníž. přenesená",J647,0)</f>
        <v>0</v>
      </c>
      <c r="BI647" s="185">
        <f>IF(N647="nulová",J647,0)</f>
        <v>0</v>
      </c>
      <c r="BJ647" s="18" t="s">
        <v>84</v>
      </c>
      <c r="BK647" s="185">
        <f>ROUND(I647*H647,2)</f>
        <v>0</v>
      </c>
      <c r="BL647" s="18" t="s">
        <v>226</v>
      </c>
      <c r="BM647" s="184" t="s">
        <v>646</v>
      </c>
    </row>
    <row r="648" s="13" customFormat="1">
      <c r="A648" s="13"/>
      <c r="B648" s="186"/>
      <c r="C648" s="13"/>
      <c r="D648" s="187" t="s">
        <v>136</v>
      </c>
      <c r="E648" s="188" t="s">
        <v>1</v>
      </c>
      <c r="F648" s="189" t="s">
        <v>137</v>
      </c>
      <c r="G648" s="13"/>
      <c r="H648" s="188" t="s">
        <v>1</v>
      </c>
      <c r="I648" s="190"/>
      <c r="J648" s="13"/>
      <c r="K648" s="13"/>
      <c r="L648" s="186"/>
      <c r="M648" s="191"/>
      <c r="N648" s="192"/>
      <c r="O648" s="192"/>
      <c r="P648" s="192"/>
      <c r="Q648" s="192"/>
      <c r="R648" s="192"/>
      <c r="S648" s="192"/>
      <c r="T648" s="19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88" t="s">
        <v>136</v>
      </c>
      <c r="AU648" s="188" t="s">
        <v>86</v>
      </c>
      <c r="AV648" s="13" t="s">
        <v>84</v>
      </c>
      <c r="AW648" s="13" t="s">
        <v>32</v>
      </c>
      <c r="AX648" s="13" t="s">
        <v>76</v>
      </c>
      <c r="AY648" s="188" t="s">
        <v>128</v>
      </c>
    </row>
    <row r="649" s="14" customFormat="1">
      <c r="A649" s="14"/>
      <c r="B649" s="194"/>
      <c r="C649" s="14"/>
      <c r="D649" s="187" t="s">
        <v>136</v>
      </c>
      <c r="E649" s="195" t="s">
        <v>1</v>
      </c>
      <c r="F649" s="196" t="s">
        <v>647</v>
      </c>
      <c r="G649" s="14"/>
      <c r="H649" s="197">
        <v>170</v>
      </c>
      <c r="I649" s="198"/>
      <c r="J649" s="14"/>
      <c r="K649" s="14"/>
      <c r="L649" s="194"/>
      <c r="M649" s="199"/>
      <c r="N649" s="200"/>
      <c r="O649" s="200"/>
      <c r="P649" s="200"/>
      <c r="Q649" s="200"/>
      <c r="R649" s="200"/>
      <c r="S649" s="200"/>
      <c r="T649" s="201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195" t="s">
        <v>136</v>
      </c>
      <c r="AU649" s="195" t="s">
        <v>86</v>
      </c>
      <c r="AV649" s="14" t="s">
        <v>86</v>
      </c>
      <c r="AW649" s="14" t="s">
        <v>32</v>
      </c>
      <c r="AX649" s="14" t="s">
        <v>76</v>
      </c>
      <c r="AY649" s="195" t="s">
        <v>128</v>
      </c>
    </row>
    <row r="650" s="15" customFormat="1">
      <c r="A650" s="15"/>
      <c r="B650" s="202"/>
      <c r="C650" s="15"/>
      <c r="D650" s="187" t="s">
        <v>136</v>
      </c>
      <c r="E650" s="203" t="s">
        <v>1</v>
      </c>
      <c r="F650" s="204" t="s">
        <v>139</v>
      </c>
      <c r="G650" s="15"/>
      <c r="H650" s="205">
        <v>170</v>
      </c>
      <c r="I650" s="206"/>
      <c r="J650" s="15"/>
      <c r="K650" s="15"/>
      <c r="L650" s="202"/>
      <c r="M650" s="207"/>
      <c r="N650" s="208"/>
      <c r="O650" s="208"/>
      <c r="P650" s="208"/>
      <c r="Q650" s="208"/>
      <c r="R650" s="208"/>
      <c r="S650" s="208"/>
      <c r="T650" s="209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03" t="s">
        <v>136</v>
      </c>
      <c r="AU650" s="203" t="s">
        <v>86</v>
      </c>
      <c r="AV650" s="15" t="s">
        <v>134</v>
      </c>
      <c r="AW650" s="15" t="s">
        <v>32</v>
      </c>
      <c r="AX650" s="15" t="s">
        <v>84</v>
      </c>
      <c r="AY650" s="203" t="s">
        <v>128</v>
      </c>
    </row>
    <row r="651" s="2" customFormat="1" ht="24.15" customHeight="1">
      <c r="A651" s="37"/>
      <c r="B651" s="171"/>
      <c r="C651" s="172" t="s">
        <v>648</v>
      </c>
      <c r="D651" s="172" t="s">
        <v>130</v>
      </c>
      <c r="E651" s="173" t="s">
        <v>649</v>
      </c>
      <c r="F651" s="174" t="s">
        <v>650</v>
      </c>
      <c r="G651" s="175" t="s">
        <v>133</v>
      </c>
      <c r="H651" s="176">
        <v>170</v>
      </c>
      <c r="I651" s="177"/>
      <c r="J651" s="178">
        <f>ROUND(I651*H651,2)</f>
        <v>0</v>
      </c>
      <c r="K651" s="179"/>
      <c r="L651" s="38"/>
      <c r="M651" s="180" t="s">
        <v>1</v>
      </c>
      <c r="N651" s="181" t="s">
        <v>41</v>
      </c>
      <c r="O651" s="76"/>
      <c r="P651" s="182">
        <f>O651*H651</f>
        <v>0</v>
      </c>
      <c r="Q651" s="182">
        <v>0.00054000000000000001</v>
      </c>
      <c r="R651" s="182">
        <f>Q651*H651</f>
        <v>0.091800000000000007</v>
      </c>
      <c r="S651" s="182">
        <v>0</v>
      </c>
      <c r="T651" s="183">
        <f>S651*H651</f>
        <v>0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184" t="s">
        <v>226</v>
      </c>
      <c r="AT651" s="184" t="s">
        <v>130</v>
      </c>
      <c r="AU651" s="184" t="s">
        <v>86</v>
      </c>
      <c r="AY651" s="18" t="s">
        <v>128</v>
      </c>
      <c r="BE651" s="185">
        <f>IF(N651="základní",J651,0)</f>
        <v>0</v>
      </c>
      <c r="BF651" s="185">
        <f>IF(N651="snížená",J651,0)</f>
        <v>0</v>
      </c>
      <c r="BG651" s="185">
        <f>IF(N651="zákl. přenesená",J651,0)</f>
        <v>0</v>
      </c>
      <c r="BH651" s="185">
        <f>IF(N651="sníž. přenesená",J651,0)</f>
        <v>0</v>
      </c>
      <c r="BI651" s="185">
        <f>IF(N651="nulová",J651,0)</f>
        <v>0</v>
      </c>
      <c r="BJ651" s="18" t="s">
        <v>84</v>
      </c>
      <c r="BK651" s="185">
        <f>ROUND(I651*H651,2)</f>
        <v>0</v>
      </c>
      <c r="BL651" s="18" t="s">
        <v>226</v>
      </c>
      <c r="BM651" s="184" t="s">
        <v>651</v>
      </c>
    </row>
    <row r="652" s="13" customFormat="1">
      <c r="A652" s="13"/>
      <c r="B652" s="186"/>
      <c r="C652" s="13"/>
      <c r="D652" s="187" t="s">
        <v>136</v>
      </c>
      <c r="E652" s="188" t="s">
        <v>1</v>
      </c>
      <c r="F652" s="189" t="s">
        <v>137</v>
      </c>
      <c r="G652" s="13"/>
      <c r="H652" s="188" t="s">
        <v>1</v>
      </c>
      <c r="I652" s="190"/>
      <c r="J652" s="13"/>
      <c r="K652" s="13"/>
      <c r="L652" s="186"/>
      <c r="M652" s="191"/>
      <c r="N652" s="192"/>
      <c r="O652" s="192"/>
      <c r="P652" s="192"/>
      <c r="Q652" s="192"/>
      <c r="R652" s="192"/>
      <c r="S652" s="192"/>
      <c r="T652" s="19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88" t="s">
        <v>136</v>
      </c>
      <c r="AU652" s="188" t="s">
        <v>86</v>
      </c>
      <c r="AV652" s="13" t="s">
        <v>84</v>
      </c>
      <c r="AW652" s="13" t="s">
        <v>32</v>
      </c>
      <c r="AX652" s="13" t="s">
        <v>76</v>
      </c>
      <c r="AY652" s="188" t="s">
        <v>128</v>
      </c>
    </row>
    <row r="653" s="14" customFormat="1">
      <c r="A653" s="14"/>
      <c r="B653" s="194"/>
      <c r="C653" s="14"/>
      <c r="D653" s="187" t="s">
        <v>136</v>
      </c>
      <c r="E653" s="195" t="s">
        <v>1</v>
      </c>
      <c r="F653" s="196" t="s">
        <v>647</v>
      </c>
      <c r="G653" s="14"/>
      <c r="H653" s="197">
        <v>170</v>
      </c>
      <c r="I653" s="198"/>
      <c r="J653" s="14"/>
      <c r="K653" s="14"/>
      <c r="L653" s="194"/>
      <c r="M653" s="199"/>
      <c r="N653" s="200"/>
      <c r="O653" s="200"/>
      <c r="P653" s="200"/>
      <c r="Q653" s="200"/>
      <c r="R653" s="200"/>
      <c r="S653" s="200"/>
      <c r="T653" s="201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195" t="s">
        <v>136</v>
      </c>
      <c r="AU653" s="195" t="s">
        <v>86</v>
      </c>
      <c r="AV653" s="14" t="s">
        <v>86</v>
      </c>
      <c r="AW653" s="14" t="s">
        <v>32</v>
      </c>
      <c r="AX653" s="14" t="s">
        <v>76</v>
      </c>
      <c r="AY653" s="195" t="s">
        <v>128</v>
      </c>
    </row>
    <row r="654" s="15" customFormat="1">
      <c r="A654" s="15"/>
      <c r="B654" s="202"/>
      <c r="C654" s="15"/>
      <c r="D654" s="187" t="s">
        <v>136</v>
      </c>
      <c r="E654" s="203" t="s">
        <v>1</v>
      </c>
      <c r="F654" s="204" t="s">
        <v>139</v>
      </c>
      <c r="G654" s="15"/>
      <c r="H654" s="205">
        <v>170</v>
      </c>
      <c r="I654" s="206"/>
      <c r="J654" s="15"/>
      <c r="K654" s="15"/>
      <c r="L654" s="202"/>
      <c r="M654" s="207"/>
      <c r="N654" s="208"/>
      <c r="O654" s="208"/>
      <c r="P654" s="208"/>
      <c r="Q654" s="208"/>
      <c r="R654" s="208"/>
      <c r="S654" s="208"/>
      <c r="T654" s="209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03" t="s">
        <v>136</v>
      </c>
      <c r="AU654" s="203" t="s">
        <v>86</v>
      </c>
      <c r="AV654" s="15" t="s">
        <v>134</v>
      </c>
      <c r="AW654" s="15" t="s">
        <v>32</v>
      </c>
      <c r="AX654" s="15" t="s">
        <v>84</v>
      </c>
      <c r="AY654" s="203" t="s">
        <v>128</v>
      </c>
    </row>
    <row r="655" s="12" customFormat="1" ht="25.92" customHeight="1">
      <c r="A655" s="12"/>
      <c r="B655" s="158"/>
      <c r="C655" s="12"/>
      <c r="D655" s="159" t="s">
        <v>75</v>
      </c>
      <c r="E655" s="160" t="s">
        <v>222</v>
      </c>
      <c r="F655" s="160" t="s">
        <v>652</v>
      </c>
      <c r="G655" s="12"/>
      <c r="H655" s="12"/>
      <c r="I655" s="161"/>
      <c r="J655" s="162">
        <f>BK655</f>
        <v>0</v>
      </c>
      <c r="K655" s="12"/>
      <c r="L655" s="158"/>
      <c r="M655" s="163"/>
      <c r="N655" s="164"/>
      <c r="O655" s="164"/>
      <c r="P655" s="165">
        <f>P656</f>
        <v>0</v>
      </c>
      <c r="Q655" s="164"/>
      <c r="R655" s="165">
        <f>R656</f>
        <v>0.0022500000000000003</v>
      </c>
      <c r="S655" s="164"/>
      <c r="T655" s="166">
        <f>T656</f>
        <v>0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159" t="s">
        <v>149</v>
      </c>
      <c r="AT655" s="167" t="s">
        <v>75</v>
      </c>
      <c r="AU655" s="167" t="s">
        <v>76</v>
      </c>
      <c r="AY655" s="159" t="s">
        <v>128</v>
      </c>
      <c r="BK655" s="168">
        <f>BK656</f>
        <v>0</v>
      </c>
    </row>
    <row r="656" s="12" customFormat="1" ht="22.8" customHeight="1">
      <c r="A656" s="12"/>
      <c r="B656" s="158"/>
      <c r="C656" s="12"/>
      <c r="D656" s="159" t="s">
        <v>75</v>
      </c>
      <c r="E656" s="169" t="s">
        <v>653</v>
      </c>
      <c r="F656" s="169" t="s">
        <v>654</v>
      </c>
      <c r="G656" s="12"/>
      <c r="H656" s="12"/>
      <c r="I656" s="161"/>
      <c r="J656" s="170">
        <f>BK656</f>
        <v>0</v>
      </c>
      <c r="K656" s="12"/>
      <c r="L656" s="158"/>
      <c r="M656" s="163"/>
      <c r="N656" s="164"/>
      <c r="O656" s="164"/>
      <c r="P656" s="165">
        <f>SUM(P657:P668)</f>
        <v>0</v>
      </c>
      <c r="Q656" s="164"/>
      <c r="R656" s="165">
        <f>SUM(R657:R668)</f>
        <v>0.0022500000000000003</v>
      </c>
      <c r="S656" s="164"/>
      <c r="T656" s="166">
        <f>SUM(T657:T668)</f>
        <v>0</v>
      </c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R656" s="159" t="s">
        <v>149</v>
      </c>
      <c r="AT656" s="167" t="s">
        <v>75</v>
      </c>
      <c r="AU656" s="167" t="s">
        <v>84</v>
      </c>
      <c r="AY656" s="159" t="s">
        <v>128</v>
      </c>
      <c r="BK656" s="168">
        <f>SUM(BK657:BK668)</f>
        <v>0</v>
      </c>
    </row>
    <row r="657" s="2" customFormat="1" ht="24.15" customHeight="1">
      <c r="A657" s="37"/>
      <c r="B657" s="171"/>
      <c r="C657" s="172" t="s">
        <v>655</v>
      </c>
      <c r="D657" s="172" t="s">
        <v>130</v>
      </c>
      <c r="E657" s="173" t="s">
        <v>656</v>
      </c>
      <c r="F657" s="174" t="s">
        <v>657</v>
      </c>
      <c r="G657" s="175" t="s">
        <v>268</v>
      </c>
      <c r="H657" s="176">
        <v>25</v>
      </c>
      <c r="I657" s="177"/>
      <c r="J657" s="178">
        <f>ROUND(I657*H657,2)</f>
        <v>0</v>
      </c>
      <c r="K657" s="179"/>
      <c r="L657" s="38"/>
      <c r="M657" s="180" t="s">
        <v>1</v>
      </c>
      <c r="N657" s="181" t="s">
        <v>41</v>
      </c>
      <c r="O657" s="76"/>
      <c r="P657" s="182">
        <f>O657*H657</f>
        <v>0</v>
      </c>
      <c r="Q657" s="182">
        <v>0</v>
      </c>
      <c r="R657" s="182">
        <f>Q657*H657</f>
        <v>0</v>
      </c>
      <c r="S657" s="182">
        <v>0</v>
      </c>
      <c r="T657" s="183">
        <f>S657*H657</f>
        <v>0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184" t="s">
        <v>472</v>
      </c>
      <c r="AT657" s="184" t="s">
        <v>130</v>
      </c>
      <c r="AU657" s="184" t="s">
        <v>86</v>
      </c>
      <c r="AY657" s="18" t="s">
        <v>128</v>
      </c>
      <c r="BE657" s="185">
        <f>IF(N657="základní",J657,0)</f>
        <v>0</v>
      </c>
      <c r="BF657" s="185">
        <f>IF(N657="snížená",J657,0)</f>
        <v>0</v>
      </c>
      <c r="BG657" s="185">
        <f>IF(N657="zákl. přenesená",J657,0)</f>
        <v>0</v>
      </c>
      <c r="BH657" s="185">
        <f>IF(N657="sníž. přenesená",J657,0)</f>
        <v>0</v>
      </c>
      <c r="BI657" s="185">
        <f>IF(N657="nulová",J657,0)</f>
        <v>0</v>
      </c>
      <c r="BJ657" s="18" t="s">
        <v>84</v>
      </c>
      <c r="BK657" s="185">
        <f>ROUND(I657*H657,2)</f>
        <v>0</v>
      </c>
      <c r="BL657" s="18" t="s">
        <v>472</v>
      </c>
      <c r="BM657" s="184" t="s">
        <v>658</v>
      </c>
    </row>
    <row r="658" s="13" customFormat="1">
      <c r="A658" s="13"/>
      <c r="B658" s="186"/>
      <c r="C658" s="13"/>
      <c r="D658" s="187" t="s">
        <v>136</v>
      </c>
      <c r="E658" s="188" t="s">
        <v>1</v>
      </c>
      <c r="F658" s="189" t="s">
        <v>483</v>
      </c>
      <c r="G658" s="13"/>
      <c r="H658" s="188" t="s">
        <v>1</v>
      </c>
      <c r="I658" s="190"/>
      <c r="J658" s="13"/>
      <c r="K658" s="13"/>
      <c r="L658" s="186"/>
      <c r="M658" s="191"/>
      <c r="N658" s="192"/>
      <c r="O658" s="192"/>
      <c r="P658" s="192"/>
      <c r="Q658" s="192"/>
      <c r="R658" s="192"/>
      <c r="S658" s="192"/>
      <c r="T658" s="19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188" t="s">
        <v>136</v>
      </c>
      <c r="AU658" s="188" t="s">
        <v>86</v>
      </c>
      <c r="AV658" s="13" t="s">
        <v>84</v>
      </c>
      <c r="AW658" s="13" t="s">
        <v>32</v>
      </c>
      <c r="AX658" s="13" t="s">
        <v>76</v>
      </c>
      <c r="AY658" s="188" t="s">
        <v>128</v>
      </c>
    </row>
    <row r="659" s="14" customFormat="1">
      <c r="A659" s="14"/>
      <c r="B659" s="194"/>
      <c r="C659" s="14"/>
      <c r="D659" s="187" t="s">
        <v>136</v>
      </c>
      <c r="E659" s="195" t="s">
        <v>1</v>
      </c>
      <c r="F659" s="196" t="s">
        <v>309</v>
      </c>
      <c r="G659" s="14"/>
      <c r="H659" s="197">
        <v>25</v>
      </c>
      <c r="I659" s="198"/>
      <c r="J659" s="14"/>
      <c r="K659" s="14"/>
      <c r="L659" s="194"/>
      <c r="M659" s="199"/>
      <c r="N659" s="200"/>
      <c r="O659" s="200"/>
      <c r="P659" s="200"/>
      <c r="Q659" s="200"/>
      <c r="R659" s="200"/>
      <c r="S659" s="200"/>
      <c r="T659" s="201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195" t="s">
        <v>136</v>
      </c>
      <c r="AU659" s="195" t="s">
        <v>86</v>
      </c>
      <c r="AV659" s="14" t="s">
        <v>86</v>
      </c>
      <c r="AW659" s="14" t="s">
        <v>32</v>
      </c>
      <c r="AX659" s="14" t="s">
        <v>76</v>
      </c>
      <c r="AY659" s="195" t="s">
        <v>128</v>
      </c>
    </row>
    <row r="660" s="15" customFormat="1">
      <c r="A660" s="15"/>
      <c r="B660" s="202"/>
      <c r="C660" s="15"/>
      <c r="D660" s="187" t="s">
        <v>136</v>
      </c>
      <c r="E660" s="203" t="s">
        <v>1</v>
      </c>
      <c r="F660" s="204" t="s">
        <v>139</v>
      </c>
      <c r="G660" s="15"/>
      <c r="H660" s="205">
        <v>25</v>
      </c>
      <c r="I660" s="206"/>
      <c r="J660" s="15"/>
      <c r="K660" s="15"/>
      <c r="L660" s="202"/>
      <c r="M660" s="207"/>
      <c r="N660" s="208"/>
      <c r="O660" s="208"/>
      <c r="P660" s="208"/>
      <c r="Q660" s="208"/>
      <c r="R660" s="208"/>
      <c r="S660" s="208"/>
      <c r="T660" s="209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03" t="s">
        <v>136</v>
      </c>
      <c r="AU660" s="203" t="s">
        <v>86</v>
      </c>
      <c r="AV660" s="15" t="s">
        <v>134</v>
      </c>
      <c r="AW660" s="15" t="s">
        <v>32</v>
      </c>
      <c r="AX660" s="15" t="s">
        <v>84</v>
      </c>
      <c r="AY660" s="203" t="s">
        <v>128</v>
      </c>
    </row>
    <row r="661" s="2" customFormat="1" ht="24.15" customHeight="1">
      <c r="A661" s="37"/>
      <c r="B661" s="171"/>
      <c r="C661" s="172" t="s">
        <v>659</v>
      </c>
      <c r="D661" s="172" t="s">
        <v>130</v>
      </c>
      <c r="E661" s="173" t="s">
        <v>660</v>
      </c>
      <c r="F661" s="174" t="s">
        <v>661</v>
      </c>
      <c r="G661" s="175" t="s">
        <v>268</v>
      </c>
      <c r="H661" s="176">
        <v>25</v>
      </c>
      <c r="I661" s="177"/>
      <c r="J661" s="178">
        <f>ROUND(I661*H661,2)</f>
        <v>0</v>
      </c>
      <c r="K661" s="179"/>
      <c r="L661" s="38"/>
      <c r="M661" s="180" t="s">
        <v>1</v>
      </c>
      <c r="N661" s="181" t="s">
        <v>41</v>
      </c>
      <c r="O661" s="76"/>
      <c r="P661" s="182">
        <f>O661*H661</f>
        <v>0</v>
      </c>
      <c r="Q661" s="182">
        <v>0</v>
      </c>
      <c r="R661" s="182">
        <f>Q661*H661</f>
        <v>0</v>
      </c>
      <c r="S661" s="182">
        <v>0</v>
      </c>
      <c r="T661" s="183">
        <f>S661*H661</f>
        <v>0</v>
      </c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R661" s="184" t="s">
        <v>472</v>
      </c>
      <c r="AT661" s="184" t="s">
        <v>130</v>
      </c>
      <c r="AU661" s="184" t="s">
        <v>86</v>
      </c>
      <c r="AY661" s="18" t="s">
        <v>128</v>
      </c>
      <c r="BE661" s="185">
        <f>IF(N661="základní",J661,0)</f>
        <v>0</v>
      </c>
      <c r="BF661" s="185">
        <f>IF(N661="snížená",J661,0)</f>
        <v>0</v>
      </c>
      <c r="BG661" s="185">
        <f>IF(N661="zákl. přenesená",J661,0)</f>
        <v>0</v>
      </c>
      <c r="BH661" s="185">
        <f>IF(N661="sníž. přenesená",J661,0)</f>
        <v>0</v>
      </c>
      <c r="BI661" s="185">
        <f>IF(N661="nulová",J661,0)</f>
        <v>0</v>
      </c>
      <c r="BJ661" s="18" t="s">
        <v>84</v>
      </c>
      <c r="BK661" s="185">
        <f>ROUND(I661*H661,2)</f>
        <v>0</v>
      </c>
      <c r="BL661" s="18" t="s">
        <v>472</v>
      </c>
      <c r="BM661" s="184" t="s">
        <v>662</v>
      </c>
    </row>
    <row r="662" s="13" customFormat="1">
      <c r="A662" s="13"/>
      <c r="B662" s="186"/>
      <c r="C662" s="13"/>
      <c r="D662" s="187" t="s">
        <v>136</v>
      </c>
      <c r="E662" s="188" t="s">
        <v>1</v>
      </c>
      <c r="F662" s="189" t="s">
        <v>483</v>
      </c>
      <c r="G662" s="13"/>
      <c r="H662" s="188" t="s">
        <v>1</v>
      </c>
      <c r="I662" s="190"/>
      <c r="J662" s="13"/>
      <c r="K662" s="13"/>
      <c r="L662" s="186"/>
      <c r="M662" s="191"/>
      <c r="N662" s="192"/>
      <c r="O662" s="192"/>
      <c r="P662" s="192"/>
      <c r="Q662" s="192"/>
      <c r="R662" s="192"/>
      <c r="S662" s="192"/>
      <c r="T662" s="19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88" t="s">
        <v>136</v>
      </c>
      <c r="AU662" s="188" t="s">
        <v>86</v>
      </c>
      <c r="AV662" s="13" t="s">
        <v>84</v>
      </c>
      <c r="AW662" s="13" t="s">
        <v>32</v>
      </c>
      <c r="AX662" s="13" t="s">
        <v>76</v>
      </c>
      <c r="AY662" s="188" t="s">
        <v>128</v>
      </c>
    </row>
    <row r="663" s="14" customFormat="1">
      <c r="A663" s="14"/>
      <c r="B663" s="194"/>
      <c r="C663" s="14"/>
      <c r="D663" s="187" t="s">
        <v>136</v>
      </c>
      <c r="E663" s="195" t="s">
        <v>1</v>
      </c>
      <c r="F663" s="196" t="s">
        <v>309</v>
      </c>
      <c r="G663" s="14"/>
      <c r="H663" s="197">
        <v>25</v>
      </c>
      <c r="I663" s="198"/>
      <c r="J663" s="14"/>
      <c r="K663" s="14"/>
      <c r="L663" s="194"/>
      <c r="M663" s="199"/>
      <c r="N663" s="200"/>
      <c r="O663" s="200"/>
      <c r="P663" s="200"/>
      <c r="Q663" s="200"/>
      <c r="R663" s="200"/>
      <c r="S663" s="200"/>
      <c r="T663" s="201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195" t="s">
        <v>136</v>
      </c>
      <c r="AU663" s="195" t="s">
        <v>86</v>
      </c>
      <c r="AV663" s="14" t="s">
        <v>86</v>
      </c>
      <c r="AW663" s="14" t="s">
        <v>32</v>
      </c>
      <c r="AX663" s="14" t="s">
        <v>76</v>
      </c>
      <c r="AY663" s="195" t="s">
        <v>128</v>
      </c>
    </row>
    <row r="664" s="15" customFormat="1">
      <c r="A664" s="15"/>
      <c r="B664" s="202"/>
      <c r="C664" s="15"/>
      <c r="D664" s="187" t="s">
        <v>136</v>
      </c>
      <c r="E664" s="203" t="s">
        <v>1</v>
      </c>
      <c r="F664" s="204" t="s">
        <v>139</v>
      </c>
      <c r="G664" s="15"/>
      <c r="H664" s="205">
        <v>25</v>
      </c>
      <c r="I664" s="206"/>
      <c r="J664" s="15"/>
      <c r="K664" s="15"/>
      <c r="L664" s="202"/>
      <c r="M664" s="207"/>
      <c r="N664" s="208"/>
      <c r="O664" s="208"/>
      <c r="P664" s="208"/>
      <c r="Q664" s="208"/>
      <c r="R664" s="208"/>
      <c r="S664" s="208"/>
      <c r="T664" s="209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03" t="s">
        <v>136</v>
      </c>
      <c r="AU664" s="203" t="s">
        <v>86</v>
      </c>
      <c r="AV664" s="15" t="s">
        <v>134</v>
      </c>
      <c r="AW664" s="15" t="s">
        <v>32</v>
      </c>
      <c r="AX664" s="15" t="s">
        <v>84</v>
      </c>
      <c r="AY664" s="203" t="s">
        <v>128</v>
      </c>
    </row>
    <row r="665" s="2" customFormat="1" ht="21.75" customHeight="1">
      <c r="A665" s="37"/>
      <c r="B665" s="171"/>
      <c r="C665" s="172" t="s">
        <v>663</v>
      </c>
      <c r="D665" s="172" t="s">
        <v>130</v>
      </c>
      <c r="E665" s="173" t="s">
        <v>664</v>
      </c>
      <c r="F665" s="174" t="s">
        <v>665</v>
      </c>
      <c r="G665" s="175" t="s">
        <v>268</v>
      </c>
      <c r="H665" s="176">
        <v>25</v>
      </c>
      <c r="I665" s="177"/>
      <c r="J665" s="178">
        <f>ROUND(I665*H665,2)</f>
        <v>0</v>
      </c>
      <c r="K665" s="179"/>
      <c r="L665" s="38"/>
      <c r="M665" s="180" t="s">
        <v>1</v>
      </c>
      <c r="N665" s="181" t="s">
        <v>41</v>
      </c>
      <c r="O665" s="76"/>
      <c r="P665" s="182">
        <f>O665*H665</f>
        <v>0</v>
      </c>
      <c r="Q665" s="182">
        <v>9.0000000000000006E-05</v>
      </c>
      <c r="R665" s="182">
        <f>Q665*H665</f>
        <v>0.0022500000000000003</v>
      </c>
      <c r="S665" s="182">
        <v>0</v>
      </c>
      <c r="T665" s="183">
        <f>S665*H665</f>
        <v>0</v>
      </c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R665" s="184" t="s">
        <v>472</v>
      </c>
      <c r="AT665" s="184" t="s">
        <v>130</v>
      </c>
      <c r="AU665" s="184" t="s">
        <v>86</v>
      </c>
      <c r="AY665" s="18" t="s">
        <v>128</v>
      </c>
      <c r="BE665" s="185">
        <f>IF(N665="základní",J665,0)</f>
        <v>0</v>
      </c>
      <c r="BF665" s="185">
        <f>IF(N665="snížená",J665,0)</f>
        <v>0</v>
      </c>
      <c r="BG665" s="185">
        <f>IF(N665="zákl. přenesená",J665,0)</f>
        <v>0</v>
      </c>
      <c r="BH665" s="185">
        <f>IF(N665="sníž. přenesená",J665,0)</f>
        <v>0</v>
      </c>
      <c r="BI665" s="185">
        <f>IF(N665="nulová",J665,0)</f>
        <v>0</v>
      </c>
      <c r="BJ665" s="18" t="s">
        <v>84</v>
      </c>
      <c r="BK665" s="185">
        <f>ROUND(I665*H665,2)</f>
        <v>0</v>
      </c>
      <c r="BL665" s="18" t="s">
        <v>472</v>
      </c>
      <c r="BM665" s="184" t="s">
        <v>666</v>
      </c>
    </row>
    <row r="666" s="13" customFormat="1">
      <c r="A666" s="13"/>
      <c r="B666" s="186"/>
      <c r="C666" s="13"/>
      <c r="D666" s="187" t="s">
        <v>136</v>
      </c>
      <c r="E666" s="188" t="s">
        <v>1</v>
      </c>
      <c r="F666" s="189" t="s">
        <v>483</v>
      </c>
      <c r="G666" s="13"/>
      <c r="H666" s="188" t="s">
        <v>1</v>
      </c>
      <c r="I666" s="190"/>
      <c r="J666" s="13"/>
      <c r="K666" s="13"/>
      <c r="L666" s="186"/>
      <c r="M666" s="191"/>
      <c r="N666" s="192"/>
      <c r="O666" s="192"/>
      <c r="P666" s="192"/>
      <c r="Q666" s="192"/>
      <c r="R666" s="192"/>
      <c r="S666" s="192"/>
      <c r="T666" s="19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188" t="s">
        <v>136</v>
      </c>
      <c r="AU666" s="188" t="s">
        <v>86</v>
      </c>
      <c r="AV666" s="13" t="s">
        <v>84</v>
      </c>
      <c r="AW666" s="13" t="s">
        <v>32</v>
      </c>
      <c r="AX666" s="13" t="s">
        <v>76</v>
      </c>
      <c r="AY666" s="188" t="s">
        <v>128</v>
      </c>
    </row>
    <row r="667" s="14" customFormat="1">
      <c r="A667" s="14"/>
      <c r="B667" s="194"/>
      <c r="C667" s="14"/>
      <c r="D667" s="187" t="s">
        <v>136</v>
      </c>
      <c r="E667" s="195" t="s">
        <v>1</v>
      </c>
      <c r="F667" s="196" t="s">
        <v>309</v>
      </c>
      <c r="G667" s="14"/>
      <c r="H667" s="197">
        <v>25</v>
      </c>
      <c r="I667" s="198"/>
      <c r="J667" s="14"/>
      <c r="K667" s="14"/>
      <c r="L667" s="194"/>
      <c r="M667" s="199"/>
      <c r="N667" s="200"/>
      <c r="O667" s="200"/>
      <c r="P667" s="200"/>
      <c r="Q667" s="200"/>
      <c r="R667" s="200"/>
      <c r="S667" s="200"/>
      <c r="T667" s="201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195" t="s">
        <v>136</v>
      </c>
      <c r="AU667" s="195" t="s">
        <v>86</v>
      </c>
      <c r="AV667" s="14" t="s">
        <v>86</v>
      </c>
      <c r="AW667" s="14" t="s">
        <v>32</v>
      </c>
      <c r="AX667" s="14" t="s">
        <v>76</v>
      </c>
      <c r="AY667" s="195" t="s">
        <v>128</v>
      </c>
    </row>
    <row r="668" s="15" customFormat="1">
      <c r="A668" s="15"/>
      <c r="B668" s="202"/>
      <c r="C668" s="15"/>
      <c r="D668" s="187" t="s">
        <v>136</v>
      </c>
      <c r="E668" s="203" t="s">
        <v>1</v>
      </c>
      <c r="F668" s="204" t="s">
        <v>139</v>
      </c>
      <c r="G668" s="15"/>
      <c r="H668" s="205">
        <v>25</v>
      </c>
      <c r="I668" s="206"/>
      <c r="J668" s="15"/>
      <c r="K668" s="15"/>
      <c r="L668" s="202"/>
      <c r="M668" s="207"/>
      <c r="N668" s="208"/>
      <c r="O668" s="208"/>
      <c r="P668" s="208"/>
      <c r="Q668" s="208"/>
      <c r="R668" s="208"/>
      <c r="S668" s="208"/>
      <c r="T668" s="209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03" t="s">
        <v>136</v>
      </c>
      <c r="AU668" s="203" t="s">
        <v>86</v>
      </c>
      <c r="AV668" s="15" t="s">
        <v>134</v>
      </c>
      <c r="AW668" s="15" t="s">
        <v>32</v>
      </c>
      <c r="AX668" s="15" t="s">
        <v>84</v>
      </c>
      <c r="AY668" s="203" t="s">
        <v>128</v>
      </c>
    </row>
    <row r="669" s="12" customFormat="1" ht="25.92" customHeight="1">
      <c r="A669" s="12"/>
      <c r="B669" s="158"/>
      <c r="C669" s="12"/>
      <c r="D669" s="159" t="s">
        <v>75</v>
      </c>
      <c r="E669" s="160" t="s">
        <v>667</v>
      </c>
      <c r="F669" s="160" t="s">
        <v>668</v>
      </c>
      <c r="G669" s="12"/>
      <c r="H669" s="12"/>
      <c r="I669" s="161"/>
      <c r="J669" s="162">
        <f>BK669</f>
        <v>0</v>
      </c>
      <c r="K669" s="12"/>
      <c r="L669" s="158"/>
      <c r="M669" s="163"/>
      <c r="N669" s="164"/>
      <c r="O669" s="164"/>
      <c r="P669" s="165">
        <f>P670</f>
        <v>0</v>
      </c>
      <c r="Q669" s="164"/>
      <c r="R669" s="165">
        <f>R670</f>
        <v>0</v>
      </c>
      <c r="S669" s="164"/>
      <c r="T669" s="166">
        <f>T670</f>
        <v>0</v>
      </c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R669" s="159" t="s">
        <v>159</v>
      </c>
      <c r="AT669" s="167" t="s">
        <v>75</v>
      </c>
      <c r="AU669" s="167" t="s">
        <v>76</v>
      </c>
      <c r="AY669" s="159" t="s">
        <v>128</v>
      </c>
      <c r="BK669" s="168">
        <f>BK670</f>
        <v>0</v>
      </c>
    </row>
    <row r="670" s="2" customFormat="1" ht="16.5" customHeight="1">
      <c r="A670" s="37"/>
      <c r="B670" s="171"/>
      <c r="C670" s="172" t="s">
        <v>669</v>
      </c>
      <c r="D670" s="172" t="s">
        <v>130</v>
      </c>
      <c r="E670" s="173" t="s">
        <v>670</v>
      </c>
      <c r="F670" s="174" t="s">
        <v>671</v>
      </c>
      <c r="G670" s="175" t="s">
        <v>617</v>
      </c>
      <c r="H670" s="176">
        <v>1</v>
      </c>
      <c r="I670" s="177"/>
      <c r="J670" s="178">
        <f>ROUND(I670*H670,2)</f>
        <v>0</v>
      </c>
      <c r="K670" s="179"/>
      <c r="L670" s="38"/>
      <c r="M670" s="222" t="s">
        <v>1</v>
      </c>
      <c r="N670" s="223" t="s">
        <v>41</v>
      </c>
      <c r="O670" s="224"/>
      <c r="P670" s="225">
        <f>O670*H670</f>
        <v>0</v>
      </c>
      <c r="Q670" s="225">
        <v>0</v>
      </c>
      <c r="R670" s="225">
        <f>Q670*H670</f>
        <v>0</v>
      </c>
      <c r="S670" s="225">
        <v>0</v>
      </c>
      <c r="T670" s="226">
        <f>S670*H670</f>
        <v>0</v>
      </c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R670" s="184" t="s">
        <v>672</v>
      </c>
      <c r="AT670" s="184" t="s">
        <v>130</v>
      </c>
      <c r="AU670" s="184" t="s">
        <v>84</v>
      </c>
      <c r="AY670" s="18" t="s">
        <v>128</v>
      </c>
      <c r="BE670" s="185">
        <f>IF(N670="základní",J670,0)</f>
        <v>0</v>
      </c>
      <c r="BF670" s="185">
        <f>IF(N670="snížená",J670,0)</f>
        <v>0</v>
      </c>
      <c r="BG670" s="185">
        <f>IF(N670="zákl. přenesená",J670,0)</f>
        <v>0</v>
      </c>
      <c r="BH670" s="185">
        <f>IF(N670="sníž. přenesená",J670,0)</f>
        <v>0</v>
      </c>
      <c r="BI670" s="185">
        <f>IF(N670="nulová",J670,0)</f>
        <v>0</v>
      </c>
      <c r="BJ670" s="18" t="s">
        <v>84</v>
      </c>
      <c r="BK670" s="185">
        <f>ROUND(I670*H670,2)</f>
        <v>0</v>
      </c>
      <c r="BL670" s="18" t="s">
        <v>672</v>
      </c>
      <c r="BM670" s="184" t="s">
        <v>673</v>
      </c>
    </row>
    <row r="671" s="2" customFormat="1" ht="6.96" customHeight="1">
      <c r="A671" s="37"/>
      <c r="B671" s="59"/>
      <c r="C671" s="60"/>
      <c r="D671" s="60"/>
      <c r="E671" s="60"/>
      <c r="F671" s="60"/>
      <c r="G671" s="60"/>
      <c r="H671" s="60"/>
      <c r="I671" s="60"/>
      <c r="J671" s="60"/>
      <c r="K671" s="60"/>
      <c r="L671" s="38"/>
      <c r="M671" s="37"/>
      <c r="O671" s="37"/>
      <c r="P671" s="37"/>
      <c r="Q671" s="37"/>
      <c r="R671" s="37"/>
      <c r="S671" s="37"/>
      <c r="T671" s="37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</row>
  </sheetData>
  <autoFilter ref="C130:K670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90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Oplocení areálu ZŠ Fr. Peřiny - laudova, Praha 6 - Řepy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91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674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3. 12. 2024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ROUND(J117,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ROUND((SUM(BE117:BE123)),  2)</f>
        <v>0</v>
      </c>
      <c r="G33" s="37"/>
      <c r="H33" s="37"/>
      <c r="I33" s="127">
        <v>0.20999999999999999</v>
      </c>
      <c r="J33" s="126">
        <f>ROUND(((SUM(BE117:BE123))*I33),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ROUND((SUM(BF117:BF123)),  2)</f>
        <v>0</v>
      </c>
      <c r="G34" s="37"/>
      <c r="H34" s="37"/>
      <c r="I34" s="127">
        <v>0.12</v>
      </c>
      <c r="J34" s="126">
        <f>ROUND(((SUM(BF117:BF123))*I34),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ROUND((SUM(BG117:BG123)),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ROUND((SUM(BH117:BH123)),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ROUND((SUM(BI117:BI123)),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Oplocení areálu ZŠ Fr. Peřiny - laudova, Praha 6 - Řepy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SO02 - Vedlejší rozpočtové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Laudova 10/1024</v>
      </c>
      <c r="G89" s="37"/>
      <c r="H89" s="37"/>
      <c r="I89" s="31" t="s">
        <v>22</v>
      </c>
      <c r="J89" s="68" t="str">
        <f>IF(J12="","",J12)</f>
        <v>3. 12. 2024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Městská část Praha 17</v>
      </c>
      <c r="G91" s="37"/>
      <c r="H91" s="37"/>
      <c r="I91" s="31" t="s">
        <v>30</v>
      </c>
      <c r="J91" s="35" t="str">
        <f>E21</f>
        <v>ING. Jan Jedlička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94</v>
      </c>
      <c r="D94" s="128"/>
      <c r="E94" s="128"/>
      <c r="F94" s="128"/>
      <c r="G94" s="128"/>
      <c r="H94" s="128"/>
      <c r="I94" s="128"/>
      <c r="J94" s="137" t="s">
        <v>95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96</v>
      </c>
      <c r="D96" s="37"/>
      <c r="E96" s="37"/>
      <c r="F96" s="37"/>
      <c r="G96" s="37"/>
      <c r="H96" s="37"/>
      <c r="I96" s="37"/>
      <c r="J96" s="95">
        <f>J117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97</v>
      </c>
    </row>
    <row r="97" s="9" customFormat="1" ht="24.96" customHeight="1">
      <c r="A97" s="9"/>
      <c r="B97" s="139"/>
      <c r="C97" s="9"/>
      <c r="D97" s="140" t="s">
        <v>675</v>
      </c>
      <c r="E97" s="141"/>
      <c r="F97" s="141"/>
      <c r="G97" s="141"/>
      <c r="H97" s="141"/>
      <c r="I97" s="141"/>
      <c r="J97" s="142">
        <f>J118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7"/>
      <c r="D98" s="37"/>
      <c r="E98" s="37"/>
      <c r="F98" s="37"/>
      <c r="G98" s="37"/>
      <c r="H98" s="37"/>
      <c r="I98" s="37"/>
      <c r="J98" s="37"/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113</v>
      </c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7"/>
      <c r="D107" s="37"/>
      <c r="E107" s="120" t="str">
        <f>E7</f>
        <v>Oplocení areálu ZŠ Fr. Peřiny - laudova, Praha 6 - Řepy</v>
      </c>
      <c r="F107" s="31"/>
      <c r="G107" s="31"/>
      <c r="H107" s="31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91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66" t="str">
        <f>E9</f>
        <v>SO02 - Vedlejší rozpočtové náklady</v>
      </c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7"/>
      <c r="E111" s="37"/>
      <c r="F111" s="26" t="str">
        <f>F12</f>
        <v>Laudova 10/1024</v>
      </c>
      <c r="G111" s="37"/>
      <c r="H111" s="37"/>
      <c r="I111" s="31" t="s">
        <v>22</v>
      </c>
      <c r="J111" s="68" t="str">
        <f>IF(J12="","",J12)</f>
        <v>3. 12. 2024</v>
      </c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7"/>
      <c r="E113" s="37"/>
      <c r="F113" s="26" t="str">
        <f>E15</f>
        <v>Městská část Praha 17</v>
      </c>
      <c r="G113" s="37"/>
      <c r="H113" s="37"/>
      <c r="I113" s="31" t="s">
        <v>30</v>
      </c>
      <c r="J113" s="35" t="str">
        <f>E21</f>
        <v>ING. Jan Jedlička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7"/>
      <c r="E114" s="37"/>
      <c r="F114" s="26" t="str">
        <f>IF(E18="","",E18)</f>
        <v>Vyplň údaj</v>
      </c>
      <c r="G114" s="37"/>
      <c r="H114" s="37"/>
      <c r="I114" s="31" t="s">
        <v>33</v>
      </c>
      <c r="J114" s="35" t="str">
        <f>E24</f>
        <v xml:space="preserve"> 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47"/>
      <c r="B116" s="148"/>
      <c r="C116" s="149" t="s">
        <v>114</v>
      </c>
      <c r="D116" s="150" t="s">
        <v>61</v>
      </c>
      <c r="E116" s="150" t="s">
        <v>57</v>
      </c>
      <c r="F116" s="150" t="s">
        <v>58</v>
      </c>
      <c r="G116" s="150" t="s">
        <v>115</v>
      </c>
      <c r="H116" s="150" t="s">
        <v>116</v>
      </c>
      <c r="I116" s="150" t="s">
        <v>117</v>
      </c>
      <c r="J116" s="151" t="s">
        <v>95</v>
      </c>
      <c r="K116" s="152" t="s">
        <v>118</v>
      </c>
      <c r="L116" s="153"/>
      <c r="M116" s="85" t="s">
        <v>1</v>
      </c>
      <c r="N116" s="86" t="s">
        <v>40</v>
      </c>
      <c r="O116" s="86" t="s">
        <v>119</v>
      </c>
      <c r="P116" s="86" t="s">
        <v>120</v>
      </c>
      <c r="Q116" s="86" t="s">
        <v>121</v>
      </c>
      <c r="R116" s="86" t="s">
        <v>122</v>
      </c>
      <c r="S116" s="86" t="s">
        <v>123</v>
      </c>
      <c r="T116" s="87" t="s">
        <v>124</v>
      </c>
      <c r="U116" s="147"/>
      <c r="V116" s="147"/>
      <c r="W116" s="147"/>
      <c r="X116" s="147"/>
      <c r="Y116" s="147"/>
      <c r="Z116" s="147"/>
      <c r="AA116" s="147"/>
      <c r="AB116" s="147"/>
      <c r="AC116" s="147"/>
      <c r="AD116" s="147"/>
      <c r="AE116" s="147"/>
    </row>
    <row r="117" s="2" customFormat="1" ht="22.8" customHeight="1">
      <c r="A117" s="37"/>
      <c r="B117" s="38"/>
      <c r="C117" s="92" t="s">
        <v>125</v>
      </c>
      <c r="D117" s="37"/>
      <c r="E117" s="37"/>
      <c r="F117" s="37"/>
      <c r="G117" s="37"/>
      <c r="H117" s="37"/>
      <c r="I117" s="37"/>
      <c r="J117" s="154">
        <f>BK117</f>
        <v>0</v>
      </c>
      <c r="K117" s="37"/>
      <c r="L117" s="38"/>
      <c r="M117" s="88"/>
      <c r="N117" s="72"/>
      <c r="O117" s="89"/>
      <c r="P117" s="155">
        <f>P118</f>
        <v>0</v>
      </c>
      <c r="Q117" s="89"/>
      <c r="R117" s="155">
        <f>R118</f>
        <v>0</v>
      </c>
      <c r="S117" s="89"/>
      <c r="T117" s="156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75</v>
      </c>
      <c r="AU117" s="18" t="s">
        <v>97</v>
      </c>
      <c r="BK117" s="157">
        <f>BK118</f>
        <v>0</v>
      </c>
    </row>
    <row r="118" s="12" customFormat="1" ht="25.92" customHeight="1">
      <c r="A118" s="12"/>
      <c r="B118" s="158"/>
      <c r="C118" s="12"/>
      <c r="D118" s="159" t="s">
        <v>75</v>
      </c>
      <c r="E118" s="160" t="s">
        <v>676</v>
      </c>
      <c r="F118" s="160" t="s">
        <v>88</v>
      </c>
      <c r="G118" s="12"/>
      <c r="H118" s="12"/>
      <c r="I118" s="161"/>
      <c r="J118" s="162">
        <f>BK118</f>
        <v>0</v>
      </c>
      <c r="K118" s="12"/>
      <c r="L118" s="158"/>
      <c r="M118" s="163"/>
      <c r="N118" s="164"/>
      <c r="O118" s="164"/>
      <c r="P118" s="165">
        <f>SUM(P119:P123)</f>
        <v>0</v>
      </c>
      <c r="Q118" s="164"/>
      <c r="R118" s="165">
        <f>SUM(R119:R123)</f>
        <v>0</v>
      </c>
      <c r="S118" s="164"/>
      <c r="T118" s="166">
        <f>SUM(T119:T123)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9" t="s">
        <v>159</v>
      </c>
      <c r="AT118" s="167" t="s">
        <v>75</v>
      </c>
      <c r="AU118" s="167" t="s">
        <v>76</v>
      </c>
      <c r="AY118" s="159" t="s">
        <v>128</v>
      </c>
      <c r="BK118" s="168">
        <f>SUM(BK119:BK123)</f>
        <v>0</v>
      </c>
    </row>
    <row r="119" s="2" customFormat="1" ht="16.5" customHeight="1">
      <c r="A119" s="37"/>
      <c r="B119" s="171"/>
      <c r="C119" s="172" t="s">
        <v>84</v>
      </c>
      <c r="D119" s="172" t="s">
        <v>130</v>
      </c>
      <c r="E119" s="173" t="s">
        <v>677</v>
      </c>
      <c r="F119" s="174" t="s">
        <v>678</v>
      </c>
      <c r="G119" s="175" t="s">
        <v>617</v>
      </c>
      <c r="H119" s="176">
        <v>1</v>
      </c>
      <c r="I119" s="177"/>
      <c r="J119" s="178">
        <f>ROUND(I119*H119,2)</f>
        <v>0</v>
      </c>
      <c r="K119" s="179"/>
      <c r="L119" s="38"/>
      <c r="M119" s="180" t="s">
        <v>1</v>
      </c>
      <c r="N119" s="181" t="s">
        <v>41</v>
      </c>
      <c r="O119" s="76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4" t="s">
        <v>679</v>
      </c>
      <c r="AT119" s="184" t="s">
        <v>130</v>
      </c>
      <c r="AU119" s="184" t="s">
        <v>84</v>
      </c>
      <c r="AY119" s="18" t="s">
        <v>128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8" t="s">
        <v>84</v>
      </c>
      <c r="BK119" s="185">
        <f>ROUND(I119*H119,2)</f>
        <v>0</v>
      </c>
      <c r="BL119" s="18" t="s">
        <v>679</v>
      </c>
      <c r="BM119" s="184" t="s">
        <v>680</v>
      </c>
    </row>
    <row r="120" s="2" customFormat="1" ht="16.5" customHeight="1">
      <c r="A120" s="37"/>
      <c r="B120" s="171"/>
      <c r="C120" s="172" t="s">
        <v>86</v>
      </c>
      <c r="D120" s="172" t="s">
        <v>130</v>
      </c>
      <c r="E120" s="173" t="s">
        <v>681</v>
      </c>
      <c r="F120" s="174" t="s">
        <v>682</v>
      </c>
      <c r="G120" s="175" t="s">
        <v>617</v>
      </c>
      <c r="H120" s="176">
        <v>1</v>
      </c>
      <c r="I120" s="177"/>
      <c r="J120" s="178">
        <f>ROUND(I120*H120,2)</f>
        <v>0</v>
      </c>
      <c r="K120" s="179"/>
      <c r="L120" s="38"/>
      <c r="M120" s="180" t="s">
        <v>1</v>
      </c>
      <c r="N120" s="181" t="s">
        <v>41</v>
      </c>
      <c r="O120" s="76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4" t="s">
        <v>679</v>
      </c>
      <c r="AT120" s="184" t="s">
        <v>130</v>
      </c>
      <c r="AU120" s="184" t="s">
        <v>84</v>
      </c>
      <c r="AY120" s="18" t="s">
        <v>128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8" t="s">
        <v>84</v>
      </c>
      <c r="BK120" s="185">
        <f>ROUND(I120*H120,2)</f>
        <v>0</v>
      </c>
      <c r="BL120" s="18" t="s">
        <v>679</v>
      </c>
      <c r="BM120" s="184" t="s">
        <v>683</v>
      </c>
    </row>
    <row r="121" s="2" customFormat="1" ht="21.75" customHeight="1">
      <c r="A121" s="37"/>
      <c r="B121" s="171"/>
      <c r="C121" s="172" t="s">
        <v>149</v>
      </c>
      <c r="D121" s="172" t="s">
        <v>130</v>
      </c>
      <c r="E121" s="173" t="s">
        <v>684</v>
      </c>
      <c r="F121" s="174" t="s">
        <v>685</v>
      </c>
      <c r="G121" s="175" t="s">
        <v>617</v>
      </c>
      <c r="H121" s="176">
        <v>1</v>
      </c>
      <c r="I121" s="177"/>
      <c r="J121" s="178">
        <f>ROUND(I121*H121,2)</f>
        <v>0</v>
      </c>
      <c r="K121" s="179"/>
      <c r="L121" s="38"/>
      <c r="M121" s="180" t="s">
        <v>1</v>
      </c>
      <c r="N121" s="181" t="s">
        <v>41</v>
      </c>
      <c r="O121" s="76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4" t="s">
        <v>679</v>
      </c>
      <c r="AT121" s="184" t="s">
        <v>130</v>
      </c>
      <c r="AU121" s="184" t="s">
        <v>84</v>
      </c>
      <c r="AY121" s="18" t="s">
        <v>128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8" t="s">
        <v>84</v>
      </c>
      <c r="BK121" s="185">
        <f>ROUND(I121*H121,2)</f>
        <v>0</v>
      </c>
      <c r="BL121" s="18" t="s">
        <v>679</v>
      </c>
      <c r="BM121" s="184" t="s">
        <v>686</v>
      </c>
    </row>
    <row r="122" s="2" customFormat="1" ht="16.5" customHeight="1">
      <c r="A122" s="37"/>
      <c r="B122" s="171"/>
      <c r="C122" s="172" t="s">
        <v>134</v>
      </c>
      <c r="D122" s="172" t="s">
        <v>130</v>
      </c>
      <c r="E122" s="173" t="s">
        <v>687</v>
      </c>
      <c r="F122" s="174" t="s">
        <v>688</v>
      </c>
      <c r="G122" s="175" t="s">
        <v>617</v>
      </c>
      <c r="H122" s="176">
        <v>1</v>
      </c>
      <c r="I122" s="177"/>
      <c r="J122" s="178">
        <f>ROUND(I122*H122,2)</f>
        <v>0</v>
      </c>
      <c r="K122" s="179"/>
      <c r="L122" s="38"/>
      <c r="M122" s="180" t="s">
        <v>1</v>
      </c>
      <c r="N122" s="181" t="s">
        <v>41</v>
      </c>
      <c r="O122" s="76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4" t="s">
        <v>679</v>
      </c>
      <c r="AT122" s="184" t="s">
        <v>130</v>
      </c>
      <c r="AU122" s="184" t="s">
        <v>84</v>
      </c>
      <c r="AY122" s="18" t="s">
        <v>128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84</v>
      </c>
      <c r="BK122" s="185">
        <f>ROUND(I122*H122,2)</f>
        <v>0</v>
      </c>
      <c r="BL122" s="18" t="s">
        <v>679</v>
      </c>
      <c r="BM122" s="184" t="s">
        <v>689</v>
      </c>
    </row>
    <row r="123" s="2" customFormat="1" ht="16.5" customHeight="1">
      <c r="A123" s="37"/>
      <c r="B123" s="171"/>
      <c r="C123" s="172" t="s">
        <v>159</v>
      </c>
      <c r="D123" s="172" t="s">
        <v>130</v>
      </c>
      <c r="E123" s="173" t="s">
        <v>690</v>
      </c>
      <c r="F123" s="174" t="s">
        <v>691</v>
      </c>
      <c r="G123" s="175" t="s">
        <v>617</v>
      </c>
      <c r="H123" s="176">
        <v>1</v>
      </c>
      <c r="I123" s="177"/>
      <c r="J123" s="178">
        <f>ROUND(I123*H123,2)</f>
        <v>0</v>
      </c>
      <c r="K123" s="179"/>
      <c r="L123" s="38"/>
      <c r="M123" s="222" t="s">
        <v>1</v>
      </c>
      <c r="N123" s="223" t="s">
        <v>41</v>
      </c>
      <c r="O123" s="224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679</v>
      </c>
      <c r="AT123" s="184" t="s">
        <v>130</v>
      </c>
      <c r="AU123" s="184" t="s">
        <v>84</v>
      </c>
      <c r="AY123" s="18" t="s">
        <v>128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84</v>
      </c>
      <c r="BK123" s="185">
        <f>ROUND(I123*H123,2)</f>
        <v>0</v>
      </c>
      <c r="BL123" s="18" t="s">
        <v>679</v>
      </c>
      <c r="BM123" s="184" t="s">
        <v>692</v>
      </c>
    </row>
    <row r="124" s="2" customFormat="1" ht="6.96" customHeight="1">
      <c r="A124" s="37"/>
      <c r="B124" s="59"/>
      <c r="C124" s="60"/>
      <c r="D124" s="60"/>
      <c r="E124" s="60"/>
      <c r="F124" s="60"/>
      <c r="G124" s="60"/>
      <c r="H124" s="60"/>
      <c r="I124" s="60"/>
      <c r="J124" s="60"/>
      <c r="K124" s="60"/>
      <c r="L124" s="38"/>
      <c r="M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</sheetData>
  <autoFilter ref="C116:K1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Adam Hajnovic</dc:creator>
  <cp:lastModifiedBy>Adam Hajnovic</cp:lastModifiedBy>
  <dcterms:created xsi:type="dcterms:W3CDTF">2024-12-04T22:19:18Z</dcterms:created>
  <dcterms:modified xsi:type="dcterms:W3CDTF">2024-12-04T22:19:20Z</dcterms:modified>
</cp:coreProperties>
</file>